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G:\Meu Drive\Projeto FADEX\PROJETOS FINALIZADOS\[FINAL] CETI Franklin Doria\Orçamento\"/>
    </mc:Choice>
  </mc:AlternateContent>
  <xr:revisionPtr revIDLastSave="0" documentId="13_ncr:1_{C42AF867-10C8-423E-80F9-7A3728E14A7E}" xr6:coauthVersionLast="47" xr6:coauthVersionMax="47" xr10:uidLastSave="{00000000-0000-0000-0000-000000000000}"/>
  <bookViews>
    <workbookView xWindow="28680" yWindow="-120" windowWidth="29040" windowHeight="15720" xr2:uid="{00000000-000D-0000-FFFF-FFFF00000000}"/>
  </bookViews>
  <sheets>
    <sheet name="CAPA" sheetId="7" r:id="rId1"/>
    <sheet name="Resumo do Orçamento" sheetId="12" r:id="rId2"/>
    <sheet name="Orçamento Sintético" sheetId="13" r:id="rId3"/>
    <sheet name="Orçamento Analítico" sheetId="14" r:id="rId4"/>
    <sheet name="Composições Auxiliares " sheetId="20" r:id="rId5"/>
    <sheet name="Curva ABC de Serviços" sheetId="16" r:id="rId6"/>
    <sheet name="Cronograma" sheetId="17" r:id="rId7"/>
    <sheet name="BDI " sheetId="18" r:id="rId8"/>
    <sheet name="Encargos Sociais" sheetId="9" r:id="rId9"/>
    <sheet name="Orçamento Sintético (2)" sheetId="19"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 localSheetId="4">#REF!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9">Plan1</definedName>
    <definedName name="A12345678">Plan1</definedName>
    <definedName name="AA" localSheetId="7">'BDI '!AA</definedName>
    <definedName name="AA" localSheetId="4">'Composições Auxiliares '!AA</definedName>
    <definedName name="AA">[0]!AA</definedName>
    <definedName name="aaa">[7]!AA</definedName>
    <definedName name="AAAA" localSheetId="7">'BDI '!AAAA</definedName>
    <definedName name="AAAA" localSheetId="4">'Composições Auxiliares '!AAAA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4">'Composições Auxiliares '!$A$1:$J$213</definedName>
    <definedName name="_xlnm.Print_Area" localSheetId="6">Cronograma!$A$1:$M$32</definedName>
    <definedName name="_xlnm.Print_Area" localSheetId="5">'Curva ABC de Serviços'!$A$1:$J$216</definedName>
    <definedName name="_xlnm.Print_Area" localSheetId="8">'Encargos Sociais'!$A$1:$F$48</definedName>
    <definedName name="_xlnm.Print_Area" localSheetId="3">'Orçamento Analítico'!$A$1:$J$2311</definedName>
    <definedName name="_xlnm.Print_Area" localSheetId="2">'Orçamento Sintético'!$A$1:$J$245</definedName>
    <definedName name="_xlnm.Print_Area" localSheetId="9">'Orçamento Sintético (2)'!$A$1:$D$228</definedName>
    <definedName name="_xlnm.Print_Area" localSheetId="1">'Resumo do Orçamento'!$A$1:$I$31</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4">[10]Pontes!#REF!</definedName>
    <definedName name="calcinsumos">[10]Pontes!#REF!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 localSheetId="4">#REF!</definedName>
    <definedName name="car">#REF!</definedName>
    <definedName name="carl" localSheetId="4">#REF!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9">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9">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 '!DFFDGSADFHSAHADF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 localSheetId="4">(#REF!,#REF!)</definedName>
    <definedName name="Excel_BuiltIn_Print_Area_5">(#REF!,#REF!)</definedName>
    <definedName name="Excel_BuiltIn_Print_Area_5_1" localSheetId="4">#REF!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9">[14]!módulo1.Extenso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 '!QQ_2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9">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 '!RESUMO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Serviços'!$1:$1</definedName>
    <definedName name="_xlnm.Print_Titles" localSheetId="2">'Orçamento Sintético'!#REF!</definedName>
    <definedName name="_xlnm.Print_Titles" localSheetId="9">'Orçamento Sintético (2)'!$2:$5</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 '!WEWRWR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9">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 '!XXX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37" i="13" l="1"/>
  <c r="I237" i="13" s="1"/>
  <c r="J237" i="13" s="1"/>
  <c r="J236" i="13"/>
  <c r="H235" i="13"/>
  <c r="I235" i="13" s="1"/>
  <c r="J235" i="13" s="1"/>
  <c r="J234" i="13"/>
  <c r="H234" i="13"/>
  <c r="I234" i="13" s="1"/>
  <c r="I233" i="13"/>
  <c r="J233" i="13" s="1"/>
  <c r="H233" i="13"/>
  <c r="H232" i="13"/>
  <c r="I232" i="13" s="1"/>
  <c r="J232" i="13" s="1"/>
  <c r="H231" i="13"/>
  <c r="I231" i="13" s="1"/>
  <c r="J231" i="13" s="1"/>
  <c r="H230" i="13"/>
  <c r="I230" i="13" s="1"/>
  <c r="J230" i="13" s="1"/>
  <c r="I229" i="13"/>
  <c r="J229" i="13" s="1"/>
  <c r="H229" i="13"/>
  <c r="H228" i="13"/>
  <c r="I228" i="13" s="1"/>
  <c r="J228" i="13" s="1"/>
  <c r="H227" i="13"/>
  <c r="I227" i="13" s="1"/>
  <c r="J227" i="13" s="1"/>
  <c r="J226" i="13"/>
  <c r="H226" i="13"/>
  <c r="I226" i="13" s="1"/>
  <c r="I225" i="13"/>
  <c r="J225" i="13" s="1"/>
  <c r="H225" i="13"/>
  <c r="H224" i="13"/>
  <c r="I224" i="13" s="1"/>
  <c r="J224" i="13" s="1"/>
  <c r="I223" i="13"/>
  <c r="J223" i="13" s="1"/>
  <c r="H223" i="13"/>
  <c r="H222" i="13"/>
  <c r="I222" i="13" s="1"/>
  <c r="J222" i="13" s="1"/>
  <c r="I221" i="13"/>
  <c r="J221" i="13" s="1"/>
  <c r="H221" i="13"/>
  <c r="J220" i="13"/>
  <c r="I219" i="13"/>
  <c r="J219" i="13" s="1"/>
  <c r="H219" i="13"/>
  <c r="H218" i="13"/>
  <c r="I218" i="13" s="1"/>
  <c r="J218" i="13" s="1"/>
  <c r="I217" i="13"/>
  <c r="J217" i="13" s="1"/>
  <c r="H217" i="13"/>
  <c r="H216" i="13"/>
  <c r="I216" i="13" s="1"/>
  <c r="J216" i="13" s="1"/>
  <c r="I215" i="13"/>
  <c r="J215" i="13" s="1"/>
  <c r="H215" i="13"/>
  <c r="H214" i="13"/>
  <c r="I214" i="13" s="1"/>
  <c r="J214" i="13" s="1"/>
  <c r="I213" i="13"/>
  <c r="J213" i="13" s="1"/>
  <c r="H213" i="13"/>
  <c r="J212" i="13"/>
  <c r="H212" i="13"/>
  <c r="I212" i="13" s="1"/>
  <c r="I211" i="13"/>
  <c r="J211" i="13" s="1"/>
  <c r="H211" i="13"/>
  <c r="J210" i="13"/>
  <c r="I209" i="13"/>
  <c r="J209" i="13" s="1"/>
  <c r="H209" i="13"/>
  <c r="H208" i="13"/>
  <c r="I208" i="13" s="1"/>
  <c r="J208" i="13" s="1"/>
  <c r="I207" i="13"/>
  <c r="J207" i="13" s="1"/>
  <c r="H207" i="13"/>
  <c r="J206" i="13"/>
  <c r="H206" i="13"/>
  <c r="I206" i="13" s="1"/>
  <c r="I205" i="13"/>
  <c r="J205" i="13" s="1"/>
  <c r="H205" i="13"/>
  <c r="H204" i="13"/>
  <c r="I204" i="13" s="1"/>
  <c r="J204" i="13" s="1"/>
  <c r="I203" i="13"/>
  <c r="J203" i="13" s="1"/>
  <c r="H203" i="13"/>
  <c r="H202" i="13"/>
  <c r="I202" i="13" s="1"/>
  <c r="J202" i="13" s="1"/>
  <c r="I201" i="13"/>
  <c r="J201" i="13" s="1"/>
  <c r="H201" i="13"/>
  <c r="H200" i="13"/>
  <c r="I200" i="13" s="1"/>
  <c r="J200" i="13" s="1"/>
  <c r="I199" i="13"/>
  <c r="J199" i="13" s="1"/>
  <c r="H199" i="13"/>
  <c r="J198" i="13"/>
  <c r="I197" i="13"/>
  <c r="J197" i="13" s="1"/>
  <c r="H197" i="13"/>
  <c r="H196" i="13"/>
  <c r="I196" i="13" s="1"/>
  <c r="J196" i="13" s="1"/>
  <c r="I195" i="13"/>
  <c r="J195" i="13" s="1"/>
  <c r="H195" i="13"/>
  <c r="H194" i="13"/>
  <c r="I194" i="13" s="1"/>
  <c r="J194" i="13" s="1"/>
  <c r="I193" i="13"/>
  <c r="J193" i="13" s="1"/>
  <c r="H193" i="13"/>
  <c r="J192" i="13"/>
  <c r="H192" i="13"/>
  <c r="I192" i="13" s="1"/>
  <c r="I191" i="13"/>
  <c r="J191" i="13" s="1"/>
  <c r="H191" i="13"/>
  <c r="H190" i="13"/>
  <c r="I190" i="13" s="1"/>
  <c r="J190" i="13" s="1"/>
  <c r="I189" i="13"/>
  <c r="J189" i="13" s="1"/>
  <c r="H189" i="13"/>
  <c r="H188" i="13"/>
  <c r="I188" i="13" s="1"/>
  <c r="J188" i="13" s="1"/>
  <c r="I187" i="13"/>
  <c r="J187" i="13" s="1"/>
  <c r="H187" i="13"/>
  <c r="H186" i="13"/>
  <c r="I186" i="13" s="1"/>
  <c r="J186" i="13" s="1"/>
  <c r="I185" i="13"/>
  <c r="J185" i="13" s="1"/>
  <c r="H185" i="13"/>
  <c r="J184" i="13"/>
  <c r="H184" i="13"/>
  <c r="I184" i="13" s="1"/>
  <c r="I183" i="13"/>
  <c r="J183" i="13" s="1"/>
  <c r="H183" i="13"/>
  <c r="H182" i="13"/>
  <c r="I182" i="13" s="1"/>
  <c r="J182" i="13" s="1"/>
  <c r="I181" i="13"/>
  <c r="J181" i="13" s="1"/>
  <c r="H181" i="13"/>
  <c r="H180" i="13"/>
  <c r="I180" i="13" s="1"/>
  <c r="J180" i="13" s="1"/>
  <c r="I179" i="13"/>
  <c r="J179" i="13" s="1"/>
  <c r="H179" i="13"/>
  <c r="H178" i="13"/>
  <c r="I178" i="13" s="1"/>
  <c r="J178" i="13" s="1"/>
  <c r="I177" i="13"/>
  <c r="J177" i="13" s="1"/>
  <c r="H177" i="13"/>
  <c r="J176" i="13"/>
  <c r="H176" i="13"/>
  <c r="I176" i="13" s="1"/>
  <c r="I175" i="13"/>
  <c r="J175" i="13" s="1"/>
  <c r="H175" i="13"/>
  <c r="H174" i="13"/>
  <c r="I174" i="13" s="1"/>
  <c r="J174" i="13" s="1"/>
  <c r="I173" i="13"/>
  <c r="J173" i="13" s="1"/>
  <c r="H173" i="13"/>
  <c r="H172" i="13"/>
  <c r="I172" i="13" s="1"/>
  <c r="J172" i="13" s="1"/>
  <c r="I171" i="13"/>
  <c r="J171" i="13" s="1"/>
  <c r="H171" i="13"/>
  <c r="H170" i="13"/>
  <c r="I170" i="13" s="1"/>
  <c r="J170" i="13" s="1"/>
  <c r="I169" i="13"/>
  <c r="J169" i="13" s="1"/>
  <c r="H169" i="13"/>
  <c r="J168" i="13"/>
  <c r="H168" i="13"/>
  <c r="I168" i="13" s="1"/>
  <c r="I167" i="13"/>
  <c r="J167" i="13" s="1"/>
  <c r="H167" i="13"/>
  <c r="J166" i="13"/>
  <c r="I165" i="13"/>
  <c r="J165" i="13" s="1"/>
  <c r="H165" i="13"/>
  <c r="H164" i="13"/>
  <c r="I164" i="13" s="1"/>
  <c r="J164" i="13" s="1"/>
  <c r="I163" i="13"/>
  <c r="J163" i="13" s="1"/>
  <c r="H163" i="13"/>
  <c r="J162" i="13"/>
  <c r="H162" i="13"/>
  <c r="I162" i="13" s="1"/>
  <c r="I161" i="13"/>
  <c r="J161" i="13" s="1"/>
  <c r="H161" i="13"/>
  <c r="H160" i="13"/>
  <c r="I160" i="13" s="1"/>
  <c r="J160" i="13" s="1"/>
  <c r="I159" i="13"/>
  <c r="J159" i="13" s="1"/>
  <c r="H159" i="13"/>
  <c r="H158" i="13"/>
  <c r="I158" i="13" s="1"/>
  <c r="J158" i="13" s="1"/>
  <c r="I157" i="13"/>
  <c r="J157" i="13" s="1"/>
  <c r="H157" i="13"/>
  <c r="H156" i="13"/>
  <c r="I156" i="13" s="1"/>
  <c r="J156" i="13" s="1"/>
  <c r="I155" i="13"/>
  <c r="J155" i="13" s="1"/>
  <c r="H155" i="13"/>
  <c r="J154" i="13"/>
  <c r="H154" i="13"/>
  <c r="I154" i="13" s="1"/>
  <c r="I153" i="13"/>
  <c r="J153" i="13" s="1"/>
  <c r="H153" i="13"/>
  <c r="J152" i="13"/>
  <c r="H152" i="13"/>
  <c r="I152" i="13" s="1"/>
  <c r="I151" i="13"/>
  <c r="J151" i="13" s="1"/>
  <c r="H151" i="13"/>
  <c r="J150" i="13"/>
  <c r="H150" i="13"/>
  <c r="I150" i="13" s="1"/>
  <c r="I149" i="13"/>
  <c r="J149" i="13" s="1"/>
  <c r="H149" i="13"/>
  <c r="J148" i="13"/>
  <c r="H148" i="13"/>
  <c r="I148" i="13" s="1"/>
  <c r="I147" i="13"/>
  <c r="J147" i="13" s="1"/>
  <c r="H147" i="13"/>
  <c r="J146" i="13"/>
  <c r="H146" i="13"/>
  <c r="I146" i="13" s="1"/>
  <c r="I145" i="13"/>
  <c r="J145" i="13" s="1"/>
  <c r="H145" i="13"/>
  <c r="J144" i="13"/>
  <c r="H144" i="13"/>
  <c r="I144" i="13" s="1"/>
  <c r="I143" i="13"/>
  <c r="J143" i="13" s="1"/>
  <c r="H143" i="13"/>
  <c r="J142" i="13"/>
  <c r="I141" i="13"/>
  <c r="J141" i="13" s="1"/>
  <c r="H141" i="13"/>
  <c r="H140" i="13"/>
  <c r="I140" i="13" s="1"/>
  <c r="J140" i="13" s="1"/>
  <c r="I139" i="13"/>
  <c r="J139" i="13" s="1"/>
  <c r="H139" i="13"/>
  <c r="H138" i="13"/>
  <c r="I138" i="13" s="1"/>
  <c r="J138" i="13" s="1"/>
  <c r="I137" i="13"/>
  <c r="J137" i="13" s="1"/>
  <c r="H137" i="13"/>
  <c r="H136" i="13"/>
  <c r="I136" i="13" s="1"/>
  <c r="J136" i="13" s="1"/>
  <c r="I135" i="13"/>
  <c r="J135" i="13" s="1"/>
  <c r="H135" i="13"/>
  <c r="H134" i="13"/>
  <c r="I134" i="13" s="1"/>
  <c r="J134" i="13" s="1"/>
  <c r="I133" i="13"/>
  <c r="J133" i="13" s="1"/>
  <c r="H133" i="13"/>
  <c r="H132" i="13"/>
  <c r="I132" i="13" s="1"/>
  <c r="J132" i="13" s="1"/>
  <c r="I131" i="13"/>
  <c r="J131" i="13" s="1"/>
  <c r="H131" i="13"/>
  <c r="H130" i="13"/>
  <c r="I130" i="13" s="1"/>
  <c r="J130" i="13" s="1"/>
  <c r="I129" i="13"/>
  <c r="J129" i="13" s="1"/>
  <c r="H129" i="13"/>
  <c r="H128" i="13"/>
  <c r="I128" i="13" s="1"/>
  <c r="J128" i="13" s="1"/>
  <c r="I127" i="13"/>
  <c r="J127" i="13" s="1"/>
  <c r="H127" i="13"/>
  <c r="H126" i="13"/>
  <c r="I126" i="13" s="1"/>
  <c r="J126" i="13" s="1"/>
  <c r="I125" i="13"/>
  <c r="J125" i="13" s="1"/>
  <c r="H125" i="13"/>
  <c r="H124" i="13"/>
  <c r="I124" i="13" s="1"/>
  <c r="J124" i="13" s="1"/>
  <c r="I123" i="13"/>
  <c r="J123" i="13" s="1"/>
  <c r="H123" i="13"/>
  <c r="H122" i="13"/>
  <c r="I122" i="13" s="1"/>
  <c r="J122" i="13" s="1"/>
  <c r="I121" i="13"/>
  <c r="J121" i="13" s="1"/>
  <c r="H121" i="13"/>
  <c r="J120" i="13"/>
  <c r="I119" i="13"/>
  <c r="J119" i="13" s="1"/>
  <c r="H119" i="13"/>
  <c r="J118" i="13"/>
  <c r="H118" i="13"/>
  <c r="I118" i="13" s="1"/>
  <c r="I117" i="13"/>
  <c r="J117" i="13" s="1"/>
  <c r="H117" i="13"/>
  <c r="J116" i="13"/>
  <c r="H116" i="13"/>
  <c r="I116" i="13" s="1"/>
  <c r="I115" i="13"/>
  <c r="J115" i="13" s="1"/>
  <c r="H115" i="13"/>
  <c r="J114" i="13"/>
  <c r="H114" i="13"/>
  <c r="I114" i="13" s="1"/>
  <c r="I113" i="13"/>
  <c r="J113" i="13" s="1"/>
  <c r="H113" i="13"/>
  <c r="J112" i="13"/>
  <c r="H112" i="13"/>
  <c r="I112" i="13" s="1"/>
  <c r="J111" i="13"/>
  <c r="J110" i="13"/>
  <c r="H110" i="13"/>
  <c r="I110" i="13" s="1"/>
  <c r="I109" i="13"/>
  <c r="J109" i="13" s="1"/>
  <c r="H109" i="13"/>
  <c r="J108" i="13"/>
  <c r="H108" i="13"/>
  <c r="I108" i="13" s="1"/>
  <c r="I107" i="13"/>
  <c r="J107" i="13" s="1"/>
  <c r="H107" i="13"/>
  <c r="J106" i="13"/>
  <c r="H106" i="13"/>
  <c r="I106" i="13" s="1"/>
  <c r="I105" i="13"/>
  <c r="J105" i="13" s="1"/>
  <c r="H105" i="13"/>
  <c r="J104" i="13"/>
  <c r="H104" i="13"/>
  <c r="I104" i="13" s="1"/>
  <c r="I103" i="13"/>
  <c r="J103" i="13" s="1"/>
  <c r="H103" i="13"/>
  <c r="J102" i="13"/>
  <c r="I101" i="13"/>
  <c r="J101" i="13" s="1"/>
  <c r="H101" i="13"/>
  <c r="J100" i="13"/>
  <c r="H100" i="13"/>
  <c r="I100" i="13" s="1"/>
  <c r="I99" i="13"/>
  <c r="J99" i="13" s="1"/>
  <c r="H99" i="13"/>
  <c r="J98" i="13"/>
  <c r="H98" i="13"/>
  <c r="I98" i="13" s="1"/>
  <c r="I97" i="13"/>
  <c r="J97" i="13" s="1"/>
  <c r="H97" i="13"/>
  <c r="J96" i="13"/>
  <c r="H96" i="13"/>
  <c r="I96" i="13" s="1"/>
  <c r="I95" i="13"/>
  <c r="J95" i="13" s="1"/>
  <c r="H95" i="13"/>
  <c r="J94" i="13"/>
  <c r="H94" i="13"/>
  <c r="I94" i="13" s="1"/>
  <c r="I93" i="13"/>
  <c r="J93" i="13" s="1"/>
  <c r="H93" i="13"/>
  <c r="J92" i="13"/>
  <c r="H92" i="13"/>
  <c r="I92" i="13" s="1"/>
  <c r="J91" i="13"/>
  <c r="H90" i="13"/>
  <c r="I90" i="13" s="1"/>
  <c r="J90" i="13" s="1"/>
  <c r="I89" i="13"/>
  <c r="J89" i="13" s="1"/>
  <c r="H89" i="13"/>
  <c r="H88" i="13"/>
  <c r="I88" i="13" s="1"/>
  <c r="J88" i="13" s="1"/>
  <c r="I87" i="13"/>
  <c r="J87" i="13" s="1"/>
  <c r="H87" i="13"/>
  <c r="H86" i="13"/>
  <c r="I86" i="13" s="1"/>
  <c r="J86" i="13" s="1"/>
  <c r="I85" i="13"/>
  <c r="J85" i="13" s="1"/>
  <c r="H85" i="13"/>
  <c r="H84" i="13"/>
  <c r="I84" i="13" s="1"/>
  <c r="J84" i="13" s="1"/>
  <c r="I83" i="13"/>
  <c r="J83" i="13" s="1"/>
  <c r="H83" i="13"/>
  <c r="H82" i="13"/>
  <c r="I82" i="13" s="1"/>
  <c r="J82" i="13" s="1"/>
  <c r="I81" i="13"/>
  <c r="J81" i="13" s="1"/>
  <c r="H81" i="13"/>
  <c r="H80" i="13"/>
  <c r="I80" i="13" s="1"/>
  <c r="J80" i="13" s="1"/>
  <c r="J79" i="13"/>
  <c r="J78" i="13"/>
  <c r="H78" i="13"/>
  <c r="I78" i="13" s="1"/>
  <c r="I77" i="13"/>
  <c r="J77" i="13" s="1"/>
  <c r="H77" i="13"/>
  <c r="J76" i="13"/>
  <c r="I75" i="13"/>
  <c r="J75" i="13" s="1"/>
  <c r="H75" i="13"/>
  <c r="J74" i="13"/>
  <c r="H74" i="13"/>
  <c r="I74" i="13" s="1"/>
  <c r="I73" i="13"/>
  <c r="J73" i="13" s="1"/>
  <c r="H73" i="13"/>
  <c r="J72" i="13"/>
  <c r="H72" i="13"/>
  <c r="I72" i="13" s="1"/>
  <c r="I71" i="13"/>
  <c r="J71" i="13" s="1"/>
  <c r="H71" i="13"/>
  <c r="J70" i="13"/>
  <c r="H70" i="13"/>
  <c r="I70" i="13" s="1"/>
  <c r="I69" i="13"/>
  <c r="J69" i="13" s="1"/>
  <c r="H69" i="13"/>
  <c r="J68" i="13"/>
  <c r="I67" i="13"/>
  <c r="J67" i="13" s="1"/>
  <c r="H67" i="13"/>
  <c r="J66" i="13"/>
  <c r="H66" i="13"/>
  <c r="I66" i="13" s="1"/>
  <c r="I65" i="13"/>
  <c r="J65" i="13" s="1"/>
  <c r="H65" i="13"/>
  <c r="J64" i="13"/>
  <c r="H64" i="13"/>
  <c r="I64" i="13" s="1"/>
  <c r="I63" i="13"/>
  <c r="J63" i="13" s="1"/>
  <c r="H63" i="13"/>
  <c r="J62" i="13"/>
  <c r="H62" i="13"/>
  <c r="I62" i="13" s="1"/>
  <c r="I61" i="13"/>
  <c r="J61" i="13" s="1"/>
  <c r="H61" i="13"/>
  <c r="J60" i="13"/>
  <c r="H60" i="13"/>
  <c r="I60" i="13" s="1"/>
  <c r="I59" i="13"/>
  <c r="J59" i="13" s="1"/>
  <c r="H59" i="13"/>
  <c r="J58" i="13"/>
  <c r="H58" i="13"/>
  <c r="I58" i="13" s="1"/>
  <c r="I57" i="13"/>
  <c r="J57" i="13" s="1"/>
  <c r="H57" i="13"/>
  <c r="J56" i="13"/>
  <c r="H56" i="13"/>
  <c r="I56" i="13" s="1"/>
  <c r="I55" i="13"/>
  <c r="J55" i="13" s="1"/>
  <c r="H55" i="13"/>
  <c r="J54" i="13"/>
  <c r="I54" i="13"/>
  <c r="H54" i="13"/>
  <c r="I53" i="13"/>
  <c r="J53" i="13" s="1"/>
  <c r="H53" i="13"/>
  <c r="H52" i="13"/>
  <c r="I52" i="13" s="1"/>
  <c r="J52" i="13" s="1"/>
  <c r="J51" i="13"/>
  <c r="I51" i="13"/>
  <c r="H51" i="13"/>
  <c r="J50" i="13"/>
  <c r="I50" i="13"/>
  <c r="H50" i="13"/>
  <c r="I49" i="13"/>
  <c r="J49" i="13" s="1"/>
  <c r="H49" i="13"/>
  <c r="H48" i="13"/>
  <c r="I48" i="13" s="1"/>
  <c r="J48" i="13" s="1"/>
  <c r="J47" i="13"/>
  <c r="I47" i="13"/>
  <c r="H47" i="13"/>
  <c r="J46" i="13"/>
  <c r="I46" i="13"/>
  <c r="H46" i="13"/>
  <c r="I45" i="13"/>
  <c r="J45" i="13" s="1"/>
  <c r="H45" i="13"/>
  <c r="H44" i="13"/>
  <c r="I44" i="13" s="1"/>
  <c r="J44" i="13" s="1"/>
  <c r="J43" i="13"/>
  <c r="I43" i="13"/>
  <c r="H43" i="13"/>
  <c r="J42" i="13"/>
  <c r="I42" i="13"/>
  <c r="H42" i="13"/>
  <c r="J41" i="13"/>
  <c r="J40" i="13"/>
  <c r="I40" i="13"/>
  <c r="H40" i="13"/>
  <c r="I39" i="13"/>
  <c r="J39" i="13" s="1"/>
  <c r="H39" i="13"/>
  <c r="H38" i="13"/>
  <c r="I38" i="13" s="1"/>
  <c r="J38" i="13" s="1"/>
  <c r="J37" i="13"/>
  <c r="H36" i="13"/>
  <c r="I36" i="13" s="1"/>
  <c r="J36" i="13" s="1"/>
  <c r="J35" i="13"/>
  <c r="I35" i="13"/>
  <c r="H35" i="13"/>
  <c r="J34" i="13"/>
  <c r="I34" i="13"/>
  <c r="H34" i="13"/>
  <c r="I33" i="13"/>
  <c r="J33" i="13" s="1"/>
  <c r="H33" i="13"/>
  <c r="H32" i="13"/>
  <c r="I32" i="13" s="1"/>
  <c r="J32" i="13" s="1"/>
  <c r="J31" i="13"/>
  <c r="I31" i="13"/>
  <c r="H31" i="13"/>
  <c r="J30" i="13"/>
  <c r="I30" i="13"/>
  <c r="H30" i="13"/>
  <c r="I29" i="13"/>
  <c r="J29" i="13" s="1"/>
  <c r="H29" i="13"/>
  <c r="H28" i="13"/>
  <c r="I28" i="13" s="1"/>
  <c r="J28" i="13" s="1"/>
  <c r="J27" i="13"/>
  <c r="H26" i="13"/>
  <c r="I26" i="13" s="1"/>
  <c r="J26" i="13" s="1"/>
  <c r="J25" i="13"/>
  <c r="I25" i="13"/>
  <c r="H25" i="13"/>
  <c r="J24" i="13"/>
  <c r="I24" i="13"/>
  <c r="H24" i="13"/>
  <c r="I23" i="13"/>
  <c r="J23" i="13" s="1"/>
  <c r="H23" i="13"/>
  <c r="J22" i="13"/>
  <c r="I21" i="13"/>
  <c r="J21" i="13" s="1"/>
  <c r="H21" i="13"/>
  <c r="H20" i="13"/>
  <c r="I20" i="13" s="1"/>
  <c r="J20" i="13" s="1"/>
  <c r="J19" i="13"/>
  <c r="I19" i="13"/>
  <c r="H19" i="13"/>
  <c r="J18" i="13"/>
  <c r="I18" i="13"/>
  <c r="H18" i="13"/>
  <c r="I17" i="13"/>
  <c r="J17" i="13" s="1"/>
  <c r="H17" i="13"/>
  <c r="H16" i="13"/>
  <c r="I16" i="13" s="1"/>
  <c r="J16" i="13" s="1"/>
  <c r="J15" i="13"/>
  <c r="I15" i="13"/>
  <c r="H15" i="13"/>
  <c r="J14" i="13"/>
  <c r="I14" i="13"/>
  <c r="H14" i="13"/>
  <c r="I13" i="13"/>
  <c r="J13" i="13" s="1"/>
  <c r="H13" i="13"/>
  <c r="H12" i="13"/>
  <c r="I12" i="13" s="1"/>
  <c r="J12" i="13" s="1"/>
  <c r="J11" i="13"/>
  <c r="J10" i="13"/>
  <c r="I9" i="13"/>
  <c r="J9" i="13" s="1"/>
  <c r="H9" i="13"/>
  <c r="J8" i="13"/>
  <c r="I7" i="13"/>
  <c r="J7" i="13" s="1"/>
  <c r="H7" i="13"/>
  <c r="J6" i="13"/>
  <c r="I23" i="12"/>
  <c r="I22" i="12"/>
  <c r="I21" i="12"/>
  <c r="I20" i="12"/>
  <c r="I19" i="12"/>
  <c r="I18" i="12"/>
  <c r="I17" i="12"/>
  <c r="I16" i="12"/>
  <c r="I15" i="12"/>
  <c r="I14" i="12"/>
  <c r="I13" i="12"/>
  <c r="I12" i="12"/>
  <c r="I11" i="12"/>
  <c r="I10" i="12"/>
  <c r="I9" i="12"/>
  <c r="I8" i="12"/>
  <c r="I7" i="12"/>
  <c r="I6" i="12"/>
  <c r="F43" i="9"/>
  <c r="E43" i="9"/>
  <c r="D43" i="9"/>
  <c r="C43" i="9"/>
  <c r="F40" i="9"/>
  <c r="E40" i="9"/>
  <c r="D40" i="9"/>
  <c r="C40" i="9"/>
  <c r="F36" i="9"/>
  <c r="E36" i="9"/>
  <c r="D36" i="9"/>
  <c r="C36" i="9"/>
  <c r="F29" i="9"/>
  <c r="E29" i="9"/>
  <c r="D29" i="9"/>
  <c r="C29" i="9"/>
  <c r="F17" i="9"/>
  <c r="F44" i="9" s="1"/>
  <c r="E17" i="9"/>
  <c r="E44" i="9" s="1"/>
  <c r="D17" i="9"/>
  <c r="D44" i="9" s="1"/>
  <c r="C17" i="9"/>
  <c r="C44" i="9" s="1"/>
  <c r="A2" i="18" l="1"/>
  <c r="A4" i="18"/>
  <c r="A5" i="18"/>
  <c r="A6" i="18"/>
  <c r="A7" i="18"/>
  <c r="I19" i="18"/>
  <c r="H46" i="18" s="1"/>
  <c r="H24" i="18"/>
  <c r="H45" i="18" s="1"/>
  <c r="H26" i="18"/>
  <c r="H42" i="18" s="1"/>
  <c r="H27" i="18"/>
  <c r="H28" i="18"/>
  <c r="H43" i="18" s="1"/>
  <c r="B31" i="18"/>
  <c r="B37" i="18" s="1"/>
  <c r="D31" i="18"/>
  <c r="D37" i="18" s="1"/>
  <c r="F31" i="18"/>
  <c r="F37" i="18" s="1"/>
  <c r="H33" i="18"/>
  <c r="H31" i="18" s="1"/>
  <c r="H47" i="18" s="1"/>
  <c r="H35" i="18"/>
  <c r="H41" i="18"/>
  <c r="H25" i="18" l="1"/>
  <c r="H37" i="18"/>
  <c r="H48" i="18" s="1"/>
  <c r="H44" i="18"/>
</calcChain>
</file>

<file path=xl/sharedStrings.xml><?xml version="1.0" encoding="utf-8"?>
<sst xmlns="http://schemas.openxmlformats.org/spreadsheetml/2006/main" count="16369" uniqueCount="3101">
  <si>
    <t>Descrição</t>
  </si>
  <si>
    <t>Código</t>
  </si>
  <si>
    <t>UN</t>
  </si>
  <si>
    <t>Tipo</t>
  </si>
  <si>
    <t>SEDI - SERVIÇOS DIVERSOS</t>
  </si>
  <si>
    <t>H</t>
  </si>
  <si>
    <t xml:space="preserve"> 21 </t>
  </si>
  <si>
    <t>CÂMERA FIXA - CFTV - INSTALADA/PROGRAMADA</t>
  </si>
  <si>
    <t>SERVIÇOS AUXILIARES DE TELEFONIA, SOM, LÓGICA E SISTEMAS DE CONTROLE</t>
  </si>
  <si>
    <t>SERVENTE COM ENCARGOS COMPLEMENTARES</t>
  </si>
  <si>
    <t>Material</t>
  </si>
  <si>
    <t>kg</t>
  </si>
  <si>
    <t xml:space="preserve"> 0,10</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</si>
  <si>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</si>
  <si>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</si>
  <si>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0,92</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</si>
  <si>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</si>
  <si>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</si>
  <si>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</si>
  <si>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</si>
  <si>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</si>
  <si>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</si>
  <si>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</si>
  <si>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</si>
  <si>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</si>
  <si>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</si>
  <si>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</si>
  <si>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</si>
  <si>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</si>
  <si>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</si>
  <si>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</si>
  <si>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</si>
  <si>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</si>
  <si>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</si>
  <si>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</si>
  <si>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</si>
  <si>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</si>
  <si>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</si>
  <si>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</si>
  <si>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</si>
  <si>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</si>
  <si>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</si>
  <si>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</si>
  <si>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</si>
  <si>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</si>
  <si>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</si>
  <si>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</si>
  <si>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</si>
  <si>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</si>
  <si>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</si>
  <si>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</si>
  <si>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</si>
  <si>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</si>
  <si>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</si>
  <si>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</si>
  <si>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</si>
  <si>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</si>
  <si>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</si>
  <si>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</si>
  <si>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</si>
  <si>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</si>
  <si>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</si>
  <si>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</si>
  <si>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</si>
  <si>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</si>
  <si>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</si>
  <si>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</si>
  <si>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</si>
  <si>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</si>
  <si>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</si>
  <si>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</si>
  <si>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</si>
  <si>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</si>
  <si>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</si>
  <si>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</si>
  <si>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</si>
  <si>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</si>
  <si>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</si>
  <si>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</si>
  <si>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</si>
  <si>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</si>
  <si>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</si>
  <si>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</si>
  <si>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</si>
  <si>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</si>
  <si>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</si>
  <si>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</si>
  <si>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</si>
  <si>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</si>
  <si>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</si>
  <si>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</si>
  <si>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</si>
  <si>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</si>
  <si>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</si>
  <si>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</si>
  <si>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</si>
  <si>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</si>
  <si>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</si>
  <si>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</si>
  <si>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</si>
  <si>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</si>
  <si>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</si>
  <si>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</si>
  <si>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</si>
  <si>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</si>
  <si>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</si>
  <si>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</si>
  <si>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</si>
  <si>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</si>
  <si>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</si>
  <si>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</si>
  <si>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</si>
  <si>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</si>
  <si>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</si>
  <si>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</si>
  <si>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</si>
  <si>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</si>
  <si>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</si>
  <si>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</si>
  <si>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</si>
  <si>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</si>
  <si>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</si>
  <si>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</si>
  <si>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</si>
  <si>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</si>
  <si>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</si>
  <si>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</si>
  <si>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</si>
  <si>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</si>
  <si>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</si>
  <si>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</si>
  <si>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</si>
  <si>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</si>
  <si>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</si>
  <si>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</si>
  <si>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</si>
  <si>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</si>
  <si>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</si>
  <si>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</si>
  <si>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</si>
  <si>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</si>
  <si>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</si>
  <si>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Estado</t>
  </si>
  <si>
    <t>Piauí</t>
  </si>
  <si>
    <t>Unidade</t>
  </si>
  <si>
    <t>Valor sem Desoneração</t>
  </si>
  <si>
    <t xml:space="preserve"> 751,40</t>
  </si>
  <si>
    <t>Valor com Desoneração</t>
  </si>
  <si>
    <t>codigo</t>
  </si>
  <si>
    <t>Coeficiente</t>
  </si>
  <si>
    <t xml:space="preserve"> 88316 SINAPI</t>
  </si>
  <si>
    <t xml:space="preserve"> 0,1</t>
  </si>
  <si>
    <t>I</t>
  </si>
  <si>
    <t xml:space="preserve"> I7468 SEINFRA</t>
  </si>
  <si>
    <t xml:space="preserve"> 0,99795</t>
  </si>
  <si>
    <t xml:space="preserve"> 749,85</t>
  </si>
  <si>
    <t>CONSTRUÇÃO DE EDIFÍCIOS</t>
  </si>
  <si>
    <t xml:space="preserve">ADOTADO </t>
  </si>
  <si>
    <t>BOM JESUS - PI</t>
  </si>
  <si>
    <t>Obra</t>
  </si>
  <si>
    <t>Bancos</t>
  </si>
  <si>
    <t>B.D.I.</t>
  </si>
  <si>
    <t>Encargos Sociais</t>
  </si>
  <si>
    <t>CETI FRANKLIN DÓRIA</t>
  </si>
  <si>
    <t xml:space="preserve"> 20,34%</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</si>
  <si>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</si>
  <si>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</si>
  <si>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</si>
  <si>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</si>
  <si>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</si>
  <si>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</si>
  <si>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</si>
  <si>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</si>
  <si>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</si>
  <si>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</si>
  <si>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</si>
  <si>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</si>
  <si>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</si>
  <si>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SUPERESTRUTURA</t>
  </si>
  <si>
    <t xml:space="preserve"> 6 </t>
  </si>
  <si>
    <t>INFRAESTRUTURA E REVESTIMENTOS</t>
  </si>
  <si>
    <t xml:space="preserve"> 7 </t>
  </si>
  <si>
    <t>BANCADAS E DIVISORIAS</t>
  </si>
  <si>
    <t xml:space="preserve"> 8 </t>
  </si>
  <si>
    <t>LOUÇAS E ACESSORIOS</t>
  </si>
  <si>
    <t xml:space="preserve"> 9 </t>
  </si>
  <si>
    <t>ESQUADRIAS</t>
  </si>
  <si>
    <t xml:space="preserve"> 10 </t>
  </si>
  <si>
    <t>PAVIMENTAÇÃO</t>
  </si>
  <si>
    <t xml:space="preserve"> 11 </t>
  </si>
  <si>
    <t>COBERTURA E FORRO</t>
  </si>
  <si>
    <t xml:space="preserve"> 12 </t>
  </si>
  <si>
    <t>INSTALAÇÕES HIDRAULICAS</t>
  </si>
  <si>
    <t xml:space="preserve"> 13 </t>
  </si>
  <si>
    <t>INSTALAÇÕES SANITARIAS</t>
  </si>
  <si>
    <t xml:space="preserve"> 14 </t>
  </si>
  <si>
    <t>INSTALAÇÕES ELETRICAS</t>
  </si>
  <si>
    <t xml:space="preserve"> 15 </t>
  </si>
  <si>
    <t>COMBATE A INCENDIO</t>
  </si>
  <si>
    <t xml:space="preserve"> 16 </t>
  </si>
  <si>
    <t>PINTURA E ACABAMENTOS</t>
  </si>
  <si>
    <t xml:space="preserve"> 17 </t>
  </si>
  <si>
    <t>SERVIÇOS DIVERSOS</t>
  </si>
  <si>
    <t xml:space="preserve"> 18 </t>
  </si>
  <si>
    <t>SPDA</t>
  </si>
  <si>
    <t>Total Geral</t>
  </si>
  <si>
    <t>Banco</t>
  </si>
  <si>
    <t>Und</t>
  </si>
  <si>
    <t>Quant.</t>
  </si>
  <si>
    <t>Valor Unit</t>
  </si>
  <si>
    <t>Valor Unit com BDI</t>
  </si>
  <si>
    <t xml:space="preserve"> 1.1 </t>
  </si>
  <si>
    <t xml:space="preserve"> 03 </t>
  </si>
  <si>
    <t>Próprio</t>
  </si>
  <si>
    <t>ADMINISTRAÇÃO LOCAL</t>
  </si>
  <si>
    <t>Mes</t>
  </si>
  <si>
    <t xml:space="preserve"> 38 </t>
  </si>
  <si>
    <t>CANTEIRO DE OBRA</t>
  </si>
  <si>
    <t>UND</t>
  </si>
  <si>
    <t xml:space="preserve"> 2.1 </t>
  </si>
  <si>
    <t>und</t>
  </si>
  <si>
    <t xml:space="preserve"> 3.1 </t>
  </si>
  <si>
    <t>REVISÃO DE PROJETOS</t>
  </si>
  <si>
    <t xml:space="preserve"> 3.1.1 </t>
  </si>
  <si>
    <t xml:space="preserve"> 82 </t>
  </si>
  <si>
    <t>Levantamento topográfico planimétrico</t>
  </si>
  <si>
    <t>m²</t>
  </si>
  <si>
    <t xml:space="preserve"> 3.1.2 </t>
  </si>
  <si>
    <t xml:space="preserve"> 83 </t>
  </si>
  <si>
    <t>SONDAGEM  À PERCUSSÃO P/RECONHECIMENTO DO SUBSOLO</t>
  </si>
  <si>
    <t>M</t>
  </si>
  <si>
    <t xml:space="preserve"> 3.1.3 </t>
  </si>
  <si>
    <t xml:space="preserve"> 84 </t>
  </si>
  <si>
    <t>RELATÓRIO FINAL DE SONDAGEM</t>
  </si>
  <si>
    <t xml:space="preserve"> 3.1.4 </t>
  </si>
  <si>
    <t xml:space="preserve"> 29 </t>
  </si>
  <si>
    <t>PROJETO EXECUTIVO SPDA</t>
  </si>
  <si>
    <t xml:space="preserve"> 3.1.5 </t>
  </si>
  <si>
    <t xml:space="preserve"> 48 </t>
  </si>
  <si>
    <t>REVISÃO DE PROJETO DE COMBATE A INCENDIO</t>
  </si>
  <si>
    <t xml:space="preserve"> 3.1.6 </t>
  </si>
  <si>
    <t xml:space="preserve"> 57 </t>
  </si>
  <si>
    <t xml:space="preserve"> 3.1.7 </t>
  </si>
  <si>
    <t xml:space="preserve"> 28 </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</si>
  <si>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</si>
  <si>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</si>
  <si>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</si>
  <si>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</si>
  <si>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</si>
  <si>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</si>
  <si>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</si>
  <si>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</si>
  <si>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</si>
  <si>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 xml:space="preserve"> 3.2.3 </t>
  </si>
  <si>
    <t xml:space="preserve"> 98458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</si>
  <si>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</si>
  <si>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</si>
  <si>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</si>
  <si>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</si>
  <si>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</si>
  <si>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</si>
  <si>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</si>
  <si>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</si>
  <si>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</si>
  <si>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</si>
  <si>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</si>
  <si>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</si>
  <si>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</si>
  <si>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</si>
  <si>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 xml:space="preserve"> 97633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</si>
  <si>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</si>
  <si>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</si>
  <si>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</si>
  <si>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</si>
  <si>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</si>
  <si>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</si>
  <si>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</si>
  <si>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</si>
  <si>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</si>
  <si>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</si>
  <si>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</si>
  <si>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</si>
  <si>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</si>
  <si>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</si>
  <si>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</si>
  <si>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</si>
  <si>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</si>
  <si>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</si>
  <si>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</si>
  <si>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</si>
  <si>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</si>
  <si>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</si>
  <si>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</si>
  <si>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96558 </t>
  </si>
  <si>
    <t>CONCRETAGEM DE SAPATAS, FCK 30 MPA, COM USO DE BOMBA  LANÇAMENTO, ADENSAMENTO E ACABAMENTO. AF_11/2016</t>
  </si>
  <si>
    <t xml:space="preserve"> 5.2 </t>
  </si>
  <si>
    <t xml:space="preserve"> 5.3 </t>
  </si>
  <si>
    <t xml:space="preserve"> 5.4 </t>
  </si>
  <si>
    <t xml:space="preserve"> 5.5 </t>
  </si>
  <si>
    <t xml:space="preserve"> 96545 </t>
  </si>
  <si>
    <t>ARMAÇÃO DE BLOCO, VIGA BALDRAME OU SAPATA UTILIZANDO AÇO CA-50 DE 8 MM - MONTAGEM. AF_06/2017</t>
  </si>
  <si>
    <t>KG</t>
  </si>
  <si>
    <t xml:space="preserve"> 5.6 </t>
  </si>
  <si>
    <t xml:space="preserve"> 5.7 </t>
  </si>
  <si>
    <t xml:space="preserve"> 6.1 </t>
  </si>
  <si>
    <t>ALVENARIA DE VEDAÇÃO DE BLOCOS CERÂMICOS FURADOS NA HORIZONTAL DE 9X14X19CM (ESPESSURA 9CM) DE PAREDES COM ÁREA LÍQUIDA MAIOR OU IGUAL A 6M² COM VÃOS E ARGAMASSA DE ASSENTAMENTO COM PREPARO EM BETONEIRA. AF_06/2014</t>
  </si>
  <si>
    <t xml:space="preserve"> 6.2 </t>
  </si>
  <si>
    <t xml:space="preserve"> 87905 </t>
  </si>
  <si>
    <t>CHAPISCO APLICADO EM ALVENARIA (COM PRESENÇA DE VÃOS) E ESTRUTURAS DE CONCRETO DE FACHADA, COM COLHER DE PEDREIRO.  ARGAMASSA TRAÇO 1:3 COM PREPARO EM BETONEIRA 400L. AF_06/2014</t>
  </si>
  <si>
    <t xml:space="preserve"> 6.3 </t>
  </si>
  <si>
    <t xml:space="preserve"> 87529 </t>
  </si>
  <si>
    <t>MASSA ÚNICA, PARA RECEBIMENTO DE PINTURA, EM ARGAMASSA TRAÇO 1:2:8, PREPARO MECÂNICO COM BETONEIRA 400L, APLICADA MANUALMENTE EM FACES INTERNAS DE PAREDES, ESPESSURA DE 20MM, COM EXECUÇÃO DE TALISCAS. AF_06/2014</t>
  </si>
  <si>
    <t xml:space="preserve"> 6.4 </t>
  </si>
  <si>
    <t xml:space="preserve"> 27 </t>
  </si>
  <si>
    <t>Revestimento cerâmico para  parede, 10 x 10 cm, aplicado com argamassa industrializada ac-ii, rejuntado, exclusive regularização de base ou emboço - Rev 01</t>
  </si>
  <si>
    <t xml:space="preserve"> 6.5 </t>
  </si>
  <si>
    <t xml:space="preserve"> 6.6 </t>
  </si>
  <si>
    <t xml:space="preserve"> 101162 </t>
  </si>
  <si>
    <t>ALVENARIA DE VEDAÇÃO COM ELEMENTO VAZADO DE CERÂMICA (COBOGÓ) DE 7X20X20CM E ARGAMASSA DE ASSENTAMENTO COM PREPARO EM BETONEIRA. AF_05/2020</t>
  </si>
  <si>
    <t xml:space="preserve"> 6.7 </t>
  </si>
  <si>
    <t xml:space="preserve"> 54 </t>
  </si>
  <si>
    <t>Revestimento cerâmico para  parede, 10 x 20 cm, brilhante, Eliane, linha metrô white, aplicado com argamassa industrializada ac-ii, rejuntado, exclusive regularização de base ou emboço</t>
  </si>
  <si>
    <t xml:space="preserve"> 7.1 </t>
  </si>
  <si>
    <t xml:space="preserve"> 102253 </t>
  </si>
  <si>
    <t>DIVISORIA SANITÁRIA, TIPO CABINE, EM GRANITO CINZA POLIDO, ESP = 3CM, ASSENTADO COM ARGAMASSA COLANTE AC III-E, EXCLUSIVE FERRAGENS. AF_01/2021</t>
  </si>
  <si>
    <t xml:space="preserve"> 7.2 </t>
  </si>
  <si>
    <t xml:space="preserve"> 41 </t>
  </si>
  <si>
    <t>BANCADA DE GRANITO CINZA E= 3 CM (Ref. SEINFRA C4096)</t>
  </si>
  <si>
    <t xml:space="preserve"> 8.1 </t>
  </si>
  <si>
    <t xml:space="preserve"> 95470 </t>
  </si>
  <si>
    <t>VASO SANITARIO SIFONADO CONVENCIONAL COM LOUÇA BRANCA, INCLUSO CONJUNTO DE LIGAÇÃO PARA BACIA SANITÁRIA AJUSTÁVEL - FORNECIMENTO E INSTALAÇÃO. AF_10/2016</t>
  </si>
  <si>
    <t xml:space="preserve"> 8.2 </t>
  </si>
  <si>
    <t xml:space="preserve"> 95472 </t>
  </si>
  <si>
    <t>VASO SANITARIO SIFONADO CONVENCIONAL PARA PCD SEM FURO FRONTAL COM LOUÇA BRANCA SEM ASSENTO, INCLUSO CONJUNTO DE LIGAÇÃO PARA BACIA SANITÁRIA AJUSTÁVEL - FORNECIMENTO E INSTALAÇÃO. AF_01/2020</t>
  </si>
  <si>
    <t xml:space="preserve"> 8.3 </t>
  </si>
  <si>
    <t xml:space="preserve"> 100858 </t>
  </si>
  <si>
    <t>MICTÓRIO SIFONADO LOUÇA BRANCA  PADRÃO MÉDIO  FORNECIMENTO E INSTALAÇÃO. AF_01/2020</t>
  </si>
  <si>
    <t xml:space="preserve"> 8.4 </t>
  </si>
  <si>
    <t xml:space="preserve"> 100874 </t>
  </si>
  <si>
    <t>PUXADOR PARA PCD, FIXADO NA PORTA - FORNECIMENTO E INSTALAÇÃO. AF_01/2020</t>
  </si>
  <si>
    <t xml:space="preserve"> 8.5 </t>
  </si>
  <si>
    <t xml:space="preserve"> 86937 </t>
  </si>
  <si>
    <t>CUBA DE EMBUTIR OVAL EM LOUÇA BRANCA, 35 X 50CM OU EQUIVALENTE, INCLUSO VÁLVULA EM METAL CROMADO E SIFÃO FLEXÍVEL EM PVC - FORNECIMENTO E INSTALAÇÃO. AF_01/2020</t>
  </si>
  <si>
    <t xml:space="preserve"> 8.6 </t>
  </si>
  <si>
    <t xml:space="preserve"> 99635 </t>
  </si>
  <si>
    <t>VÁLVULA DE DESCARGA METÁLICA, BASE 1 1/2 ", ACABAMENTO METALICO CROMADO - FORNECIMENTO E INSTALAÇÃO. AF_01/2019</t>
  </si>
  <si>
    <t xml:space="preserve"> 8.7 </t>
  </si>
  <si>
    <t xml:space="preserve"> 100867 </t>
  </si>
  <si>
    <t>BARRA DE APOIO RETA, EM ACO INOX POLIDO, COMPRIMENTO 70 CM,  FIXADA NA PAREDE - FORNECIMENTO E INSTALAÇÃO. AF_01/2020</t>
  </si>
  <si>
    <t xml:space="preserve"> 8.8 </t>
  </si>
  <si>
    <t xml:space="preserve"> 86936 </t>
  </si>
  <si>
    <t>CUBA DE EMBUTIR DE AÇO INOXIDÁVEL MÉDIA, INCLUSO VÁLVULA TIPO AMERICANA E SIFÃO TIPO GARRAFA EM METAL CROMADO - FORNECIMENTO E INSTALAÇÃO. AF_01/2020</t>
  </si>
  <si>
    <t xml:space="preserve"> 8.9 </t>
  </si>
  <si>
    <t xml:space="preserve"> 86902 </t>
  </si>
  <si>
    <t>LAVATÓRIO LOUÇA BRANCA COM COLUNA, *44 X 35,5* CM, PADRÃO POPULAR - FORNECIMENTO E INSTALAÇÃO. AF_01/2020</t>
  </si>
  <si>
    <t xml:space="preserve"> 8.10 </t>
  </si>
  <si>
    <t xml:space="preserve"> 91 </t>
  </si>
  <si>
    <t>LAVATÓRIO LOUÇA DE CANTO SEM COLUNA, COM SIFÃO CROMADO, VÁLVULA CROMADA E ENGATE CROMADO</t>
  </si>
  <si>
    <t xml:space="preserve"> 8.11 </t>
  </si>
  <si>
    <t xml:space="preserve"> 100868 </t>
  </si>
  <si>
    <t>BARRA DE APOIO RETA, EM ACO INOX POLIDO, COMPRIMENTO 80 CM,  FIXADA NA PAREDE - FORNECIMENTO E INSTALAÇÃO. AF_01/2020</t>
  </si>
  <si>
    <t xml:space="preserve"> 9.1 </t>
  </si>
  <si>
    <t xml:space="preserve"> 94573 </t>
  </si>
  <si>
    <t>JANELA DE ALUMÍNIO DE CORRER COM 6 FOLHAS (2 VENEZIANAS FIXAS, 2 VENEZIANAS DE CORRER E 2 PARA VIDRO), COM VIDROS, BATENTE, ACABAMENTO COM ACETATO OU BRILHANTE E FERRAGENS. EXCLUSIVE ALIZAR E CONTRAMARCO. FORNECIMENTO E INSTALAÇÃO. AF_12/2019</t>
  </si>
  <si>
    <t xml:space="preserve"> 9.2 </t>
  </si>
  <si>
    <t xml:space="preserve"> 94569 </t>
  </si>
  <si>
    <t>JANELA DE ALUMÍNIO TIPO MAXIM-AR, COM VIDROS, BATENTE E FERRAGENS. EXCLUSIVE ALIZAR, ACABAMENTO E CONTRAMARCO. FORNECIMENTO E INSTALAÇÃO. AF_12/2019</t>
  </si>
  <si>
    <t xml:space="preserve"> 9.3 </t>
  </si>
  <si>
    <t xml:space="preserve"> 93184 </t>
  </si>
  <si>
    <t>VERGA PRÉ-MOLDADA PARA PORTAS COM ATÉ 1,5 M DE VÃO. AF_03/2016</t>
  </si>
  <si>
    <t xml:space="preserve"> 9.4 </t>
  </si>
  <si>
    <t xml:space="preserve"> 93195 </t>
  </si>
  <si>
    <t>CONTRAVERGA PRÉ-MOLDADA PARA VÃOS DE MAIS DE 1,5 M DE COMPRIMENTO. AF_03/2016</t>
  </si>
  <si>
    <t xml:space="preserve"> 9.5 </t>
  </si>
  <si>
    <t xml:space="preserve"> 91341 </t>
  </si>
  <si>
    <t>PORTA EM ALUMÍNIO DE ABRIR TIPO VENEZIANA COM GUARNIÇÃO, FIXAÇÃO COM PARAFUSOS - FORNECIMENTO E INSTALAÇÃO. AF_12/2019</t>
  </si>
  <si>
    <t xml:space="preserve"> 9.6 </t>
  </si>
  <si>
    <t xml:space="preserve"> 9.7 </t>
  </si>
  <si>
    <t xml:space="preserve"> 90 </t>
  </si>
  <si>
    <t>PORTA DE FERRO COMPACTA EM CHAPA, INCLUS. BATENTES E FERRAGENS</t>
  </si>
  <si>
    <t xml:space="preserve"> 9.8 </t>
  </si>
  <si>
    <t>JANELA DE ALUMÍNIO DE CORRER COM 4 FOLHAS PARA VIDROS, COM VIDROS, BATENTE, ACABAMENTO COM ACETATO OU BRILHANTE E FERRAGENS. EXCLUSIVE ALIZAR E CONTRAMARCO. FORNECIMENTO E INSTALAÇÃO. AF_12/2019</t>
  </si>
  <si>
    <t xml:space="preserve"> 9.9 </t>
  </si>
  <si>
    <t xml:space="preserve"> 51 </t>
  </si>
  <si>
    <t>Brise em perfil "C" de alumínio dobrado anodizado branco</t>
  </si>
  <si>
    <t xml:space="preserve"> 10.1 </t>
  </si>
  <si>
    <t>PISO EM GRANILITE, MARMORITE OU GRANITINA EM AMBIENTES INTERNOS. AF_09/2020</t>
  </si>
  <si>
    <t xml:space="preserve"> 10.2 </t>
  </si>
  <si>
    <t xml:space="preserve"> 93391 </t>
  </si>
  <si>
    <t>REVESTIMENTO CERÂMICO PARA PISO COM PLACAS TIPO ESMALTADA PADRÃO POPULAR DE DIMENSÕES 35X35 CM APLICADA EM AMBIENTES DE ÁREA MAIOR QUE 10 M2. AF_06/2014</t>
  </si>
  <si>
    <t xml:space="preserve"> 10.3 </t>
  </si>
  <si>
    <t xml:space="preserve"> 98689 </t>
  </si>
  <si>
    <t>SOLEIRA EM GRANITO, LARGURA 15 CM, ESPESSURA 2,0 CM. AF_09/2020</t>
  </si>
  <si>
    <t xml:space="preserve"> 10.4 </t>
  </si>
  <si>
    <t xml:space="preserve"> 92397 </t>
  </si>
  <si>
    <t>PISO CIMENTADO, TRAÇO 1:3 (CIMENTO E AREIA), ACABAMENTO LISO, ESPESSURA 3,0 CM, PREPARO MECÂNICO DA ARGAMASSA. AF_09/2020</t>
  </si>
  <si>
    <t xml:space="preserve"> 10.5 </t>
  </si>
  <si>
    <t xml:space="preserve"> 87757 </t>
  </si>
  <si>
    <t>CONTRAPISO EM ARGAMASSA TRAÇO 1:4 (CIMENTO E AREIA), PREPARO MANUAL, APLICADO EM ÁREAS MOLHADAS SOBRE IMPERMEABILIZAÇÃO, ESPESSURA 3CM. AF_06/2014</t>
  </si>
  <si>
    <t xml:space="preserve"> 10.6 </t>
  </si>
  <si>
    <t xml:space="preserve"> 101094 </t>
  </si>
  <si>
    <t>PISO PODOTÁTIL, DIRECIONAL OU ALERTA, ASSENTADO SOBRE ARGAMASSA. AF_05/2020</t>
  </si>
  <si>
    <t xml:space="preserve"> 10.7 </t>
  </si>
  <si>
    <t xml:space="preserve"> 97088 </t>
  </si>
  <si>
    <t>ARMAÇÃO PARA EXECUÇÃO DE RADIER, COM USO DE TELA Q-92. AF_09/2017</t>
  </si>
  <si>
    <t xml:space="preserve"> 10.8 </t>
  </si>
  <si>
    <t xml:space="preserve"> 101747 </t>
  </si>
  <si>
    <t>PISO EM CONCRETO 20 MPA PREPARO MECÂNICO, ESPESSURA 7CM. AF_09/2020</t>
  </si>
  <si>
    <t xml:space="preserve"> 11.1 </t>
  </si>
  <si>
    <t xml:space="preserve"> 94227 </t>
  </si>
  <si>
    <t>CALHA EM CHAPA DE AÇO GALVANIZADO NÚMERO 24, DESENVOLVIMENTO DE 33 CM, INCLUSO TRANSPORTE VERTICAL. AF_07/2019</t>
  </si>
  <si>
    <t xml:space="preserve"> 11.2 </t>
  </si>
  <si>
    <t xml:space="preserve"> 96113 </t>
  </si>
  <si>
    <t>FORRO EM PLACAS DE GESSO, PARA AMBIENTES COMERCIAIS. AF_05/2017_P</t>
  </si>
  <si>
    <t xml:space="preserve"> 11.3 </t>
  </si>
  <si>
    <t xml:space="preserve"> 94213 </t>
  </si>
  <si>
    <t>TELHAMENTO COM TELHA DE AÇO/ALUMÍNIO E = 0,5 MM, COM ATÉ 2 ÁGUAS, INCLUSO IÇAMENTO. AF_07/2019</t>
  </si>
  <si>
    <t xml:space="preserve"> 11.4 </t>
  </si>
  <si>
    <t xml:space="preserve"> 92580 </t>
  </si>
  <si>
    <t>TRAMA DE AÇO COMPOSTA POR TERÇAS PARA TELHADOS DE ATÉ 2 ÁGUAS PARA TELHA ONDULADA DE FIBROCIMENTO, METÁLICA, PLÁSTICA OU TERMOACÚSTICA, INCLUSO TRANSPORTE VERTICAL. AF_07/2019</t>
  </si>
  <si>
    <t xml:space="preserve"> 11.5 </t>
  </si>
  <si>
    <t xml:space="preserve"> 92593 </t>
  </si>
  <si>
    <t>(COMPOSIÇÃO REPRESENTATIVA) FABRICAÇÃO E INSTALAÇÃO DE TESOURA INTEIRA EM AÇO, PARA VÃOS DE 3 A 12 M E PARA QUALQUER TIPO DE TELHA, INCLUSO IÇAMENTO. AF_12/2015</t>
  </si>
  <si>
    <t xml:space="preserve"> 12.1 </t>
  </si>
  <si>
    <t xml:space="preserve"> 95674 </t>
  </si>
  <si>
    <t>HIDRÔMETRO DN 20 (½), 3,0 M³/H  FORNECIMENTO E INSTALAÇÃO. AF_11/2016</t>
  </si>
  <si>
    <t xml:space="preserve"> 12.2 </t>
  </si>
  <si>
    <t xml:space="preserve"> 89349 </t>
  </si>
  <si>
    <t>REGISTRO DE PRESSÃO BRUTO, LATÃO, ROSCÁVEL, 1/2", FORNECIDO E INSTALADO EM RAMAL DE ÁGUA. AF_12/2014</t>
  </si>
  <si>
    <t xml:space="preserve"> 12.3 </t>
  </si>
  <si>
    <t xml:space="preserve"> 89971 </t>
  </si>
  <si>
    <t>KIT DE REGISTRO DE GAVETA BRUTO DE LATÃO ½", INCLUSIVE CONEXÕES, ROSCÁVEL, INSTALADO EM RAMAL DE ÁGUA FRIA - FORNECIMENTO E INSTALAÇÃO. AF_12/2014</t>
  </si>
  <si>
    <t xml:space="preserve"> 12.4 </t>
  </si>
  <si>
    <t xml:space="preserve"> 94489 </t>
  </si>
  <si>
    <t>REGISTRO DE ESFERA, PVC, SOLDÁVEL, DN  25 MM, INSTALADO EM RESERVAÇÃO DE ÁGUA DE EDIFICAÇÃO QUE POSSUA RESERVATÓRIO DE FIBRA/FIBROCIMENTO   FORNECIMENTO E INSTALAÇÃO. AF_06/2016</t>
  </si>
  <si>
    <t xml:space="preserve"> 12.5 </t>
  </si>
  <si>
    <t xml:space="preserve"> 93062 </t>
  </si>
  <si>
    <t>BUCHA DE REDUÇÃO EM COBRE, DN 35 MM X 28 MM, SEM ANEL DE SOLDA, PONTA X BOLSA, INSTALADO EM PRUMADA  FORNECIMENTO E INSTALAÇÃO. AF_01/2016</t>
  </si>
  <si>
    <t xml:space="preserve"> 12.6 </t>
  </si>
  <si>
    <t xml:space="preserve"> 90375 </t>
  </si>
  <si>
    <t>BUCHA DE REDUÇÃO, PVC, SOLDÁVEL, DN 40MM X 32MM, INSTALADO EM RAMAL OU SUB-RAMAL DE ÁGUA - FORNECIMENTO E INSTALAÇÃO. AF_03/2015</t>
  </si>
  <si>
    <t xml:space="preserve"> 12.7 </t>
  </si>
  <si>
    <t xml:space="preserve"> 89362 </t>
  </si>
  <si>
    <t>JOELHO 90 GRAUS, PVC, SOLDÁVEL, DN 25MM, INSTALADO EM RAMAL OU SUB-RAMAL DE ÁGUA - FORNECIMENTO E INSTALAÇÃO. AF_12/2014</t>
  </si>
  <si>
    <t xml:space="preserve"> 12.8 </t>
  </si>
  <si>
    <t xml:space="preserve"> 89367 </t>
  </si>
  <si>
    <t>JOELHO 90 GRAUS, PVC, SOLDÁVEL, DN 32MM, INSTALADO EM RAMAL OU SUB-RAMAL DE ÁGUA - FORNECIMENTO E INSTALAÇÃO. AF_12/2014</t>
  </si>
  <si>
    <t xml:space="preserve"> 12.9 </t>
  </si>
  <si>
    <t xml:space="preserve"> 12.10 </t>
  </si>
  <si>
    <t xml:space="preserve"> 89485 </t>
  </si>
  <si>
    <t>JOELHO 45 GRAUS, PVC, SOLDÁVEL, DN 25MM, INSTALADO EM PRUMADA DE ÁGUA - FORNECIMENTO E INSTALAÇÃO. AF_12/2014</t>
  </si>
  <si>
    <t xml:space="preserve"> 12.11 </t>
  </si>
  <si>
    <t xml:space="preserve"> 89617 </t>
  </si>
  <si>
    <t>TE, PVC, SOLDÁVEL, DN 25MM, INSTALADO EM PRUMADA DE ÁGUA - FORNECIMENTO E INSTALAÇÃO. AF_12/2014</t>
  </si>
  <si>
    <t xml:space="preserve"> 12.12 </t>
  </si>
  <si>
    <t xml:space="preserve"> 89445 </t>
  </si>
  <si>
    <t>TÊ DE REDUÇÃO, PVC, SOLDÁVEL, DN 32MM X 25MM, INSTALADO EM RAMAL DE DISTRIBUIÇÃO DE ÁGUA - FORNECIMENTO E INSTALAÇÃO. AF_12/2014</t>
  </si>
  <si>
    <t xml:space="preserve"> 12.13 </t>
  </si>
  <si>
    <t xml:space="preserve"> 94689 </t>
  </si>
  <si>
    <t>TÊ COM BUCHA DE LATÃO NA BOLSA CENTRAL, PVC, SOLDÁVEL, DN  25 MM X 3/4 , INSTALADO EM RESERVAÇÃO DE ÁGUA DE EDIFICAÇÃO QUE POSSUA RESERVATÓRIO DE FIBRA/FIBROCIMENTO   FORNECIMENTO E INSTALAÇÃO. AF_06/2016</t>
  </si>
  <si>
    <t xml:space="preserve"> 12.14 </t>
  </si>
  <si>
    <t xml:space="preserve"> 89356 </t>
  </si>
  <si>
    <t>TUBO, PVC, SOLDÁVEL, DN 25MM, INSTALADO EM RAMAL OU SUB-RAMAL DE ÁGUA - FORNECIMENTO E INSTALAÇÃO. AF_12/2014</t>
  </si>
  <si>
    <t xml:space="preserve"> 12.15 </t>
  </si>
  <si>
    <t xml:space="preserve"> 89403 </t>
  </si>
  <si>
    <t>TUBO, PVC, SOLDÁVEL, DN 32MM, INSTALADO EM RAMAL DE DISTRIBUIÇÃO DE ÁGUA - FORNECIMENTO E INSTALAÇÃO. AF_12/2014</t>
  </si>
  <si>
    <t xml:space="preserve"> 12.16 </t>
  </si>
  <si>
    <t xml:space="preserve"> 89449 </t>
  </si>
  <si>
    <t>TUBO, PVC, SOLDÁVEL, DN 50MM, INSTALADO EM PRUMADA DE ÁGUA - FORNECIMENTO E INSTALAÇÃO. AF_12/2014</t>
  </si>
  <si>
    <t xml:space="preserve"> 12.17 </t>
  </si>
  <si>
    <t xml:space="preserve"> 89401 </t>
  </si>
  <si>
    <t>TUBO, PVC, SOLDÁVEL, DN 20MM, INSTALADO EM RAMAL DE DISTRIBUIÇÃO DE ÁGUA - FORNECIMENTO E INSTALAÇÃO. AF_12/2014</t>
  </si>
  <si>
    <t xml:space="preserve"> 12.18 </t>
  </si>
  <si>
    <t xml:space="preserve"> 94672 </t>
  </si>
  <si>
    <t>JOELHO 90 GRAUS COM BUCHA DE LATÃO, PVC, SOLDÁVEL, DN  25 MM, X 3/4 INSTALADO EM RESERVAÇÃO DE ÁGUA DE EDIFICAÇÃO QUE POSSUA RESERVATÓRIO DE FIBRA/FIBROCIMENTO   FORNECIMENTO E INSTALAÇÃO. AF_06/2016</t>
  </si>
  <si>
    <t xml:space="preserve"> 12.19 </t>
  </si>
  <si>
    <t xml:space="preserve"> 86906 </t>
  </si>
  <si>
    <t>TORNEIRA CROMADA DE MESA, 1/2 OU 3/4, PARA LAVATÓRIO, PADRÃO POPULAR - FORNECIMENTO E INSTALAÇÃO. AF_01/2020</t>
  </si>
  <si>
    <t xml:space="preserve"> 12.20 </t>
  </si>
  <si>
    <t xml:space="preserve"> 94783 </t>
  </si>
  <si>
    <t>ADAPTADOR COM FLANGE E ANEL DE VEDAÇÃO, PVC, SOLDÁVEL, DN  20 MM X 1/2 , INSTALADO EM RESERVAÇÃO DE ÁGUA DE EDIFICAÇÃO QUE POSSUA RESERVATÓRIO DE FIBRA/FIBROCIMENTO   FORNECIMENTO E INSTALAÇÃO. AF_06/2016</t>
  </si>
  <si>
    <t xml:space="preserve"> 12.21 </t>
  </si>
  <si>
    <t xml:space="preserve"> 89980 </t>
  </si>
  <si>
    <t>LUVA COM BUCHA DE LATÃO, PVC, SOLDÁVEL, DN 25MM X 3/4, INSTALADO EM PRUMADA DE ÁGUA - FORNECIMENTO E INSTALAÇÃO. AF_12/2014</t>
  </si>
  <si>
    <t xml:space="preserve"> 13.1 </t>
  </si>
  <si>
    <t xml:space="preserve"> 89731 </t>
  </si>
  <si>
    <t>JOELHO 90 GRAUS, PVC, SERIE NORMAL, ESGOTO PREDIAL, DN 50 MM, JUNTA ELÁSTICA, FORNECIDO E INSTALADO EM RAMAL DE DESCARGA OU RAMAL DE ESGOTO SANITÁRIO. AF_12/2014</t>
  </si>
  <si>
    <t xml:space="preserve"> 13.2 </t>
  </si>
  <si>
    <t xml:space="preserve"> 89726 </t>
  </si>
  <si>
    <t>JOELHO 45 GRAUS, PVC, SERIE NORMAL, ESGOTO PREDIAL, DN 40 MM, JUNTA SOLDÁVEL, FORNECIDO E INSTALADO EM RAMAL DE DESCARGA OU RAMAL DE ESGOTO SANITÁRIO. AF_12/2014</t>
  </si>
  <si>
    <t xml:space="preserve"> 13.3 </t>
  </si>
  <si>
    <t xml:space="preserve"> 89802 </t>
  </si>
  <si>
    <t>JOELHO 45 GRAUS, PVC, SERIE NORMAL, ESGOTO PREDIAL, DN 50 MM, JUNTA ELÁSTICA, FORNECIDO E INSTALADO EM PRUMADA DE ESGOTO SANITÁRIO OU VENTILAÇÃO. AF_12/2014</t>
  </si>
  <si>
    <t xml:space="preserve"> 13.4 </t>
  </si>
  <si>
    <t xml:space="preserve"> 89806 </t>
  </si>
  <si>
    <t>JOELHO 45 GRAUS, PVC, SERIE NORMAL, ESGOTO PREDIAL, DN 75 MM, JUNTA ELÁSTICA, FORNECIDO E INSTALADO EM PRUMADA DE ESGOTO SANITÁRIO OU VENTILAÇÃO. AF_12/2014</t>
  </si>
  <si>
    <t xml:space="preserve"> 13.5 </t>
  </si>
  <si>
    <t xml:space="preserve"> 89724 </t>
  </si>
  <si>
    <t>JOELHO 90 GRAUS, PVC, SERIE NORMAL, ESGOTO PREDIAL, DN 40 MM, JUNTA SOLDÁVEL, FORNECIDO E INSTALADO EM RAMAL DE DESCARGA OU RAMAL DE ESGOTO SANITÁRIO. AF_12/2014</t>
  </si>
  <si>
    <t xml:space="preserve"> 13.6 </t>
  </si>
  <si>
    <t xml:space="preserve"> 89810 </t>
  </si>
  <si>
    <t>JOELHO 45 GRAUS, PVC, SERIE NORMAL, ESGOTO PREDIAL, DN 100 MM, JUNTA ELÁSTICA, FORNECIDO E INSTALADO EM PRUMADA DE ESGOTO SANITÁRIO OU VENTILAÇÃO. AF_12/2014</t>
  </si>
  <si>
    <t xml:space="preserve"> 13.7 </t>
  </si>
  <si>
    <t xml:space="preserve"> 89827 </t>
  </si>
  <si>
    <t>JUNÇÃO SIMPLES, PVC, SERIE NORMAL, ESGOTO PREDIAL, DN 50 X 50 MM, JUNTA ELÁSTICA, FORNECIDO E INSTALADO EM PRUMADA DE ESGOTO SANITÁRIO OU VENTILAÇÃO. AF_12/2014</t>
  </si>
  <si>
    <t xml:space="preserve"> 13.8 </t>
  </si>
  <si>
    <t xml:space="preserve"> 89795 </t>
  </si>
  <si>
    <t>JUNÇÃO SIMPLES, PVC, SERIE NORMAL, ESGOTO PREDIAL, DN 75 X 75 MM, JUNTA ELÁSTICA, FORNECIDO E INSTALADO EM RAMAL DE DESCARGA OU RAMAL DE ESGOTO SANITÁRIO. AF_12/2014</t>
  </si>
  <si>
    <t xml:space="preserve"> 13.9 </t>
  </si>
  <si>
    <t xml:space="preserve"> 89711 </t>
  </si>
  <si>
    <t>TUBO PVC, SERIE NORMAL, ESGOTO PREDIAL, DN 40 MM, FORNECIDO E INSTALADO EM RAMAL DE DESCARGA OU RAMAL DE ESGOTO SANITÁRIO. AF_12/2014</t>
  </si>
  <si>
    <t xml:space="preserve"> 13.10 </t>
  </si>
  <si>
    <t xml:space="preserve"> 89712 </t>
  </si>
  <si>
    <t>TUBO PVC, SERIE NORMAL, ESGOTO PREDIAL, DN 50 MM, FORNECIDO E INSTALADO EM RAMAL DE DESCARGA OU RAMAL DE ESGOTO SANITÁRIO. AF_12/2014</t>
  </si>
  <si>
    <t xml:space="preserve"> 13.11 </t>
  </si>
  <si>
    <t xml:space="preserve"> 89491 </t>
  </si>
  <si>
    <t>CAIXA SIFONADA, PVC, DN 150 X 185 X 75 MM, FORNECIDA E INSTALADA EM RAMAIS DE ENCAMINHAMENTO DE ÁGUA PLUVIAL. AF_12/2014</t>
  </si>
  <si>
    <t xml:space="preserve"> 13.12 </t>
  </si>
  <si>
    <t xml:space="preserve"> 97933 </t>
  </si>
  <si>
    <t>CAIXA COM GRELHA SIMPLES RETANGULAR, EM CONCRETO PRÉ-MOLDADO, DIMENSÕES INTERNAS: 0,6X1,0X1,0 M. AF_12/2020</t>
  </si>
  <si>
    <t xml:space="preserve"> 13.13 </t>
  </si>
  <si>
    <t xml:space="preserve"> 89823 </t>
  </si>
  <si>
    <t>LUVA DE CORRER, PVC, SERIE NORMAL, ESGOTO PREDIAL, DN 100 MM, JUNTA ELÁSTICA, FORNECIDO E INSTALADO EM PRUMADA DE ESGOTO SANITÁRIO OU VENTILAÇÃO. AF_12/2014</t>
  </si>
  <si>
    <t xml:space="preserve"> 13.14 </t>
  </si>
  <si>
    <t xml:space="preserve"> 89813 </t>
  </si>
  <si>
    <t>LUVA SIMPLES, PVC, SERIE NORMAL, ESGOTO PREDIAL, DN 50 MM, JUNTA ELÁSTICA, FORNECIDO E INSTALADO EM PRUMADA DE ESGOTO SANITÁRIO OU VENTILAÇÃO. AF_12/2014</t>
  </si>
  <si>
    <t xml:space="preserve"> 13.15 </t>
  </si>
  <si>
    <t xml:space="preserve"> 89817 </t>
  </si>
  <si>
    <t>LUVA SIMPLES, PVC, SERIE NORMAL, ESGOTO PREDIAL, DN 75 MM, JUNTA ELÁSTICA, FORNECIDO E INSTALADO EM PRUMADA DE ESGOTO SANITÁRIO OU VENTILAÇÃO. AF_12/2014</t>
  </si>
  <si>
    <t xml:space="preserve"> 13.16 </t>
  </si>
  <si>
    <t xml:space="preserve"> 89821 </t>
  </si>
  <si>
    <t>LUVA SIMPLES, PVC, SERIE NORMAL, ESGOTO PREDIAL, DN 100 MM, JUNTA ELÁSTICA, FORNECIDO E INSTALADO EM PRUMADA DE ESGOTO SANITÁRIO OU VENTILAÇÃO. AF_12/2014</t>
  </si>
  <si>
    <t xml:space="preserve"> 13.17 </t>
  </si>
  <si>
    <t xml:space="preserve"> 13.18 </t>
  </si>
  <si>
    <t xml:space="preserve"> 89800 </t>
  </si>
  <si>
    <t>TUBO PVC, SERIE NORMAL, ESGOTO PREDIAL, DN 100 MM, FORNECIDO E INSTALADO EM PRUMADA DE ESGOTO SANITÁRIO OU VENTILAÇÃO. AF_12/2014</t>
  </si>
  <si>
    <t xml:space="preserve"> 13.19 </t>
  </si>
  <si>
    <t xml:space="preserve"> 13.20 </t>
  </si>
  <si>
    <t xml:space="preserve"> 89713 </t>
  </si>
  <si>
    <t>TUBO PVC, SERIE NORMAL, ESGOTO PREDIAL, DN 75 MM, FORNECIDO E INSTALADO EM RAMAL DE DESCARGA OU RAMAL DE ESGOTO SANITÁRIO. AF_12/2014</t>
  </si>
  <si>
    <t xml:space="preserve"> 13.21 </t>
  </si>
  <si>
    <t xml:space="preserve"> 89495 </t>
  </si>
  <si>
    <t>RALO SIFONADO, PVC, DN 100 X 40 MM, JUNTA SOLDÁVEL, FORNECIDO E INSTALADO EM RAMAIS DE ENCAMINHAMENTO DE ÁGUA PLUVIAL. AF_12/2014</t>
  </si>
  <si>
    <t xml:space="preserve"> 13.22 </t>
  </si>
  <si>
    <t xml:space="preserve"> 85 </t>
  </si>
  <si>
    <t>Fornecimento de tê de redução 90º de pvc  junta elástica, com bolsas, diam. =   75 x   50mm</t>
  </si>
  <si>
    <t>un</t>
  </si>
  <si>
    <t xml:space="preserve"> 13.23 </t>
  </si>
  <si>
    <t xml:space="preserve"> 98102 </t>
  </si>
  <si>
    <t>CAIXA DE GORDURA SIMPLES, CIRCULAR, EM CONCRETO PRÉ-MOLDADO, DIÂMETRO INTERNO = 0,4 M, ALTURA INTERNA = 0,4 M. AF_12/2020</t>
  </si>
  <si>
    <t xml:space="preserve"> 14.1 </t>
  </si>
  <si>
    <t xml:space="preserve"> 91925 </t>
  </si>
  <si>
    <t>CABO DE COBRE FLEXÍVEL ISOLADO, 1,5 MM², ANTI-CHAMA 0,6/1,0 KV, PARA CIRCUITOS TERMINAIS - FORNECIMENTO E INSTALAÇÃO. AF_12/2015</t>
  </si>
  <si>
    <t xml:space="preserve"> 14.2 </t>
  </si>
  <si>
    <t xml:space="preserve"> 91927 </t>
  </si>
  <si>
    <t>CABO DE COBRE FLEXÍVEL ISOLADO, 2,5 MM², ANTI-CHAMA 0,6/1,0 KV, PARA CIRCUITOS TERMINAIS - FORNECIMENTO E INSTALAÇÃO. AF_12/2015</t>
  </si>
  <si>
    <t xml:space="preserve"> 14.3 </t>
  </si>
  <si>
    <t xml:space="preserve"> 91929 </t>
  </si>
  <si>
    <t>CABO DE COBRE FLEXÍVEL ISOLADO, 4 MM², ANTI-CHAMA 0,6/1,0 KV, PARA CIRCUITOS TERMINAIS - FORNECIMENTO E INSTALAÇÃO. AF_12/2015</t>
  </si>
  <si>
    <t xml:space="preserve"> 14.4 </t>
  </si>
  <si>
    <t xml:space="preserve"> 91931 </t>
  </si>
  <si>
    <t>CABO DE COBRE FLEXÍVEL ISOLADO, 6 MM², ANTI-CHAMA 0,6/1,0 KV, PARA CIRCUITOS TERMINAIS - FORNECIMENTO E INSTALAÇÃO. AF_12/2015</t>
  </si>
  <si>
    <t xml:space="preserve"> 14.5 </t>
  </si>
  <si>
    <t xml:space="preserve"> 92000 </t>
  </si>
  <si>
    <t>TOMADA BAIXA DE EMBUTIR (1 MÓDULO), 2P+T 10 A, INCLUINDO SUPORTE E PLACA - FORNECIMENTO E INSTALAÇÃO. AF_12/2015</t>
  </si>
  <si>
    <t xml:space="preserve"> 14.6 </t>
  </si>
  <si>
    <t xml:space="preserve"> 91992 </t>
  </si>
  <si>
    <t>TOMADA ALTA DE EMBUTIR (1 MÓDULO), 2P+T 10 A, INCLUINDO SUPORTE E PLACA - FORNECIMENTO E INSTALAÇÃO. AF_12/2015</t>
  </si>
  <si>
    <t xml:space="preserve"> 14.7 </t>
  </si>
  <si>
    <t xml:space="preserve"> 92005 </t>
  </si>
  <si>
    <t>TOMADA MÉDIA DE EMBUTIR (2 MÓDULOS), 2P+T 20 A, INCLUINDO SUPORTE E PLACA - FORNECIMENTO E INSTALAÇÃO. AF_12/2015</t>
  </si>
  <si>
    <t xml:space="preserve"> 14.8 </t>
  </si>
  <si>
    <t xml:space="preserve"> 92867 </t>
  </si>
  <si>
    <t>CAIXA RETANGULAR 4" X 2" ALTA (2,00 M DO PISO), METÁLICA, INSTALADA EM PAREDE - FORNECIMENTO E INSTALAÇÃO. AF_12/2015</t>
  </si>
  <si>
    <t xml:space="preserve"> 14.9 </t>
  </si>
  <si>
    <t xml:space="preserve"> 91936 </t>
  </si>
  <si>
    <t>CAIXA OCTOGONAL 4" X 4", PVC, INSTALADA EM LAJE - FORNECIMENTO E INSTALAÇÃO. AF_12/2015</t>
  </si>
  <si>
    <t xml:space="preserve"> 14.10 </t>
  </si>
  <si>
    <t xml:space="preserve"> 91967 </t>
  </si>
  <si>
    <t>INTERRUPTOR SIMPLES (3 MÓDULOS), 10A/250V, INCLUINDO SUPORTE E PLACA - FORNECIMENTO E INSTALAÇÃO. AF_12/2015</t>
  </si>
  <si>
    <t xml:space="preserve"> 14.11 </t>
  </si>
  <si>
    <t xml:space="preserve"> 92023 </t>
  </si>
  <si>
    <t>INTERRUPTOR SIMPLES (1 MÓDULO) COM 1 TOMADA DE EMBUTIR 2P+T 10 A,  INCLUINDO SUPORTE E PLACA - FORNECIMENTO E INSTALAÇÃO. AF_12/2015</t>
  </si>
  <si>
    <t xml:space="preserve"> 14.12 </t>
  </si>
  <si>
    <t xml:space="preserve"> 91845 </t>
  </si>
  <si>
    <t>ELETRODUTO FLEXÍVEL CORRUGADO REFORÇADO, PVC, DN 25 MM (3/4"), PARA CIRCUITOS TERMINAIS, INSTALADO EM LAJE - FORNECIMENTO E INSTALAÇÃO. AF_12/2015</t>
  </si>
  <si>
    <t xml:space="preserve"> 14.13 </t>
  </si>
  <si>
    <t xml:space="preserve"> 14.14 </t>
  </si>
  <si>
    <t xml:space="preserve"> 101880 </t>
  </si>
  <si>
    <t>QUADRO DE DISTRIBUIÇÃO DE ENERGIA EM CHAPA DE AÇO GALVANIZADO, DE EMBUTIR, COM BARRAMENTO TRIFÁSICO, PARA 30 DISJUNTORES DIN 150A - FORNECIMENTO E INSTALAÇÃO. AF_10/2020</t>
  </si>
  <si>
    <t xml:space="preserve"> 14.15 </t>
  </si>
  <si>
    <t>TOMADA PARA ANTENA DE TV, CABO COXIAL</t>
  </si>
  <si>
    <t xml:space="preserve"> 14.16 </t>
  </si>
  <si>
    <t xml:space="preserve"> 93655 </t>
  </si>
  <si>
    <t xml:space="preserve"> 14.17 </t>
  </si>
  <si>
    <t xml:space="preserve"> 92027 </t>
  </si>
  <si>
    <t xml:space="preserve"> 14.18 </t>
  </si>
  <si>
    <t xml:space="preserve"> 93653 </t>
  </si>
  <si>
    <t xml:space="preserve"> 14.19 </t>
  </si>
  <si>
    <t xml:space="preserve"> 14.20 </t>
  </si>
  <si>
    <t xml:space="preserve"> 72 </t>
  </si>
  <si>
    <t>Dispositivo de proteção contra surto de tensão DPS 60kA - 275v</t>
  </si>
  <si>
    <t xml:space="preserve"> 14.21 </t>
  </si>
  <si>
    <t xml:space="preserve"> 14.22 </t>
  </si>
  <si>
    <t xml:space="preserve"> 73 </t>
  </si>
  <si>
    <t>DISJUNTOR DIFERENCIAL DR-80A, 30mA</t>
  </si>
  <si>
    <t xml:space="preserve"> 14.23 </t>
  </si>
  <si>
    <t xml:space="preserve"> 93654 </t>
  </si>
  <si>
    <t xml:space="preserve"> 14.24 </t>
  </si>
  <si>
    <t xml:space="preserve"> 92992 </t>
  </si>
  <si>
    <t>CABO DE COBRE FLEXÍVEL ISOLADO, 95 MM², ANTI-CHAMA 0,6/1,0 KV, PARA DISTRIBUIÇÃO - FORNECIMENTO E INSTALAÇÃO. AF_12/2015</t>
  </si>
  <si>
    <t xml:space="preserve"> 14.25 </t>
  </si>
  <si>
    <t xml:space="preserve"> 14.26 </t>
  </si>
  <si>
    <t xml:space="preserve"> 92988 </t>
  </si>
  <si>
    <t>CABO DE COBRE FLEXÍVEL ISOLADO, 50 MM², ANTI-CHAMA 0,6/1,0 KV, PARA DISTRIBUIÇÃO - FORNECIMENTO E INSTALAÇÃO. AF_12/2015</t>
  </si>
  <si>
    <t xml:space="preserve"> 14.27 </t>
  </si>
  <si>
    <t xml:space="preserve"> 14.28 </t>
  </si>
  <si>
    <t xml:space="preserve"> 14.29 </t>
  </si>
  <si>
    <t xml:space="preserve"> 101512 </t>
  </si>
  <si>
    <t>ENTRADA DE ENERGIA ELÉTRICA, AÉREA, TRIFÁSICA, COM CAIXA DE EMBUTIR, CABO DE 35 MM2 E DISJUNTOR DIN 50A (NÃO INCLUSO O POSTE DE CONCRETO). AF_07/2020</t>
  </si>
  <si>
    <t xml:space="preserve"> 15.1 </t>
  </si>
  <si>
    <t xml:space="preserve"> 97599 </t>
  </si>
  <si>
    <t>LUMINÁRIA DE EMERGÊNCIA, COM 30 LÂMPADAS LED DE 2 W, SEM REATOR - FORNECIMENTO E INSTALAÇÃO. AF_02/2020</t>
  </si>
  <si>
    <t xml:space="preserve"> 15.2 </t>
  </si>
  <si>
    <t xml:space="preserve"> 101910 </t>
  </si>
  <si>
    <t>EXTINTOR DE INCÊNDIO PORTÁTIL COM CARGA DE PQS DE 8 KG, CLASSE BC - FORNECIMENTO E INSTALAÇÃO. AF_10/2020_P</t>
  </si>
  <si>
    <t xml:space="preserve"> 15.3 </t>
  </si>
  <si>
    <t xml:space="preserve"> 46 </t>
  </si>
  <si>
    <t>ALARME SONORO/VISUAL, SIRENE 120 dB, COM ACIONADOR MANUAL, ALIMENTAÇÃO 220 VAC - INSTALADO</t>
  </si>
  <si>
    <t xml:space="preserve"> 15.4 </t>
  </si>
  <si>
    <t xml:space="preserve"> 101915 </t>
  </si>
  <si>
    <t>CONJUNTO DE MANGUEIRA PARA COMBATE A INCÊNDIO EM FIBRA DE POLIESTER PURA, COM 1.1/2", REVESTIDA INTERNAMENTE, COMPRIMENTO DE 15M - FORNECIMENTO E INSTALAÇÃO. AF_10/2020</t>
  </si>
  <si>
    <t xml:space="preserve"> 15.5 </t>
  </si>
  <si>
    <t xml:space="preserve"> 96765 </t>
  </si>
  <si>
    <t>ABRIGO PARA HIDRANTE, 90X60X17CM, COM REGISTRO GLOBO ANGULAR 45 GRAUS 2 1/2", ADAPTADOR STORZ 2 1/2", MANGUEIRA DE INCÊNDIO 20M, REDUÇÃO 2 1/2" X 1 1/2" E ESGUICHO EM LATÃO 1 1/2" - FORNECIMENTO E INSTALAÇÃO. AF_10/2020</t>
  </si>
  <si>
    <t xml:space="preserve"> 15.6 </t>
  </si>
  <si>
    <t xml:space="preserve"> 47 </t>
  </si>
  <si>
    <t>Placa de sinalização de segurança contra incêndio, fotoluminescente, quadrada, *20 x 20* cm, em pvc *2* mm anti-chamas (simbolos, cores e pictogramas conforme nbr 13434)</t>
  </si>
  <si>
    <t>Un</t>
  </si>
  <si>
    <t xml:space="preserve"> 15.7 </t>
  </si>
  <si>
    <t xml:space="preserve"> 101927 </t>
  </si>
  <si>
    <t>TUBO DE AÇO GALVANIZADO COM COSTURA, CLASSE MÉDIA, DN 100 (4"), CONEXÃO ROSQUEADA, INSTALADO EM REDE DE ALIMENTAÇÃO PARA HIDRANTE - FORNECIMENTO E INSTALAÇÃO. AF_10/2020</t>
  </si>
  <si>
    <t xml:space="preserve"> 15.8 </t>
  </si>
  <si>
    <t xml:space="preserve"> 88 </t>
  </si>
  <si>
    <t>BOTOEIRA LIGA-DESLIGA PARA BOMBA DE INCÊNDIO</t>
  </si>
  <si>
    <t xml:space="preserve"> 15.9 </t>
  </si>
  <si>
    <t xml:space="preserve"> 86 </t>
  </si>
  <si>
    <t>HIDRANTE DE RECALQUE INCLUINDO CAIXA EM ELVENARIA DE TIJOLOS MACICÇOS ESP=0,12M, DIM. INT = 0,40 X 0,60 X 0,35M, COM TAMPA EM FERRO FUNDIDO 0,40 X 0,60 E FUNDO COM BRITA</t>
  </si>
  <si>
    <t xml:space="preserve"> 15.10 </t>
  </si>
  <si>
    <t xml:space="preserve"> 89 </t>
  </si>
  <si>
    <t>Bomba para incêndio jockey 2cv</t>
  </si>
  <si>
    <t xml:space="preserve"> 15.11 </t>
  </si>
  <si>
    <t xml:space="preserve"> 87 </t>
  </si>
  <si>
    <t>Central de alarme e detecção de incendio, capacidade: 8 laços, com 2 linhas, mod.VR-8L, Verin ou similar</t>
  </si>
  <si>
    <t xml:space="preserve"> 16.1 </t>
  </si>
  <si>
    <t xml:space="preserve"> 88489 </t>
  </si>
  <si>
    <t>APLICAÇÃO MANUAL DE PINTURA COM TINTA LÁTEX ACRÍLICA EM PAREDES, DUAS DEMÃOS. AF_06/2014</t>
  </si>
  <si>
    <t xml:space="preserve"> 16.2 </t>
  </si>
  <si>
    <t xml:space="preserve"> 16.3 </t>
  </si>
  <si>
    <t xml:space="preserve"> 88485 </t>
  </si>
  <si>
    <t>APLICAÇÃO DE FUNDO SELADOR ACRÍLICO EM PAREDES, UMA DEMÃO. AF_06/2014</t>
  </si>
  <si>
    <t xml:space="preserve"> 16.4 </t>
  </si>
  <si>
    <t>PINTURA ACRILICA DE FAIXAS DE DEMARCACAO EM QUADRA POLIESPORTIVA, 5 CM DE LARGURA</t>
  </si>
  <si>
    <t xml:space="preserve"> 16.5 </t>
  </si>
  <si>
    <t xml:space="preserve"> 88495 </t>
  </si>
  <si>
    <t>APLICAÇÃO E LIXAMENTO DE MASSA LÁTEX EM PAREDES, UMA DEMÃO. AF_06/2014</t>
  </si>
  <si>
    <t xml:space="preserve"> 16.6 </t>
  </si>
  <si>
    <t xml:space="preserve"> 100740 </t>
  </si>
  <si>
    <t>PINTURA COM TINTA ALQUÍDICA DE ACABAMENTO (ESMALTE SINTÉTICO ACETINADO) APLICADA A ROLO OU PINCEL SOBRE PERFIL METÁLICO EXECUTADO EM FÁBRICA (POR DEMÃO). AF_01/2020</t>
  </si>
  <si>
    <t xml:space="preserve"> 16.7 </t>
  </si>
  <si>
    <t xml:space="preserve"> 98397 </t>
  </si>
  <si>
    <t>PINTURA ANTICORROSIVA DE DUTO METÁLICO. AF_04/2018</t>
  </si>
  <si>
    <t xml:space="preserve"> 16.8 </t>
  </si>
  <si>
    <t xml:space="preserve"> 100758 </t>
  </si>
  <si>
    <t>PINTURA COM TINTA ALQUÍDICA DE ACABAMENTO (ESMALTE SINTÉTICO ACETINADO) APLICADA A ROLO OU PINCEL SOBRE SUPERFÍCIES METÁLICAS (EXCETO PERFIL) EXECUTADO EM OBRA (02 DEMÃOS). AF_01/2020</t>
  </si>
  <si>
    <t xml:space="preserve"> 16.9 </t>
  </si>
  <si>
    <t>PINTURA ACRILICA EM PISO CIMENTADO DUAS DEMAOS</t>
  </si>
  <si>
    <t xml:space="preserve"> 17.1 </t>
  </si>
  <si>
    <t xml:space="preserve"> 42 </t>
  </si>
  <si>
    <t>REDE DE GÁS</t>
  </si>
  <si>
    <t xml:space="preserve"> 17.2 </t>
  </si>
  <si>
    <t xml:space="preserve"> 43 </t>
  </si>
  <si>
    <t>CONJUNTO TRAVES DE FUTSAL</t>
  </si>
  <si>
    <t xml:space="preserve"> 17.3 </t>
  </si>
  <si>
    <t xml:space="preserve"> 45 </t>
  </si>
  <si>
    <t>LETRA EM AÇO INOX ESCOVADO/POLIDO 15 X 15CM - INSTALADO</t>
  </si>
  <si>
    <t xml:space="preserve"> 17.4 </t>
  </si>
  <si>
    <t xml:space="preserve"> 99839 </t>
  </si>
  <si>
    <t>GUARDA-CORPO DE AÇO GALVANIZADO DE 1,10M DE ALTURA, MONTANTES TUBULARES DE 1.1/2 ESPAÇADOS DE 1,20M, TRAVESSA SUPERIOR DE 2, GRADIL FORMADO POR BARRAS CHATAS EM FERRO DE 32X4,8MM, FIXADO COM CHUMBADOR MECÂNICO. AF_04/2019_P</t>
  </si>
  <si>
    <t xml:space="preserve"> 17.5 </t>
  </si>
  <si>
    <t>MASTRO COM BASE</t>
  </si>
  <si>
    <t xml:space="preserve"> 17.6 </t>
  </si>
  <si>
    <t xml:space="preserve"> 97600 </t>
  </si>
  <si>
    <t>REFLETOR EM ALUMÍNIO, DE SUPORTE E ALÇA, COM 1 LÂMPADA VAPOR DE MERCÚRIO DE 125 W, COM REATOR ALTO FATOR DE POTÊNCIA - FORNECIMENTO E INSTALAÇÃO. AF_02/2020</t>
  </si>
  <si>
    <t xml:space="preserve"> 17.7 </t>
  </si>
  <si>
    <t xml:space="preserve"> 97593 </t>
  </si>
  <si>
    <t>LUMINÁRIA TIPO SPOT, DE SOBREPOR, COM 1 LÂMPADA FLUORESCENTE DE 15 W, SEM REATOR - FORNECIMENTO E INSTALAÇÃO. AF_02/2020</t>
  </si>
  <si>
    <t xml:space="preserve"> 17.8 </t>
  </si>
  <si>
    <t xml:space="preserve"> 56 </t>
  </si>
  <si>
    <t>GRADE DE FERRO DE PROTEÇÃO</t>
  </si>
  <si>
    <t xml:space="preserve"> 17.9 </t>
  </si>
  <si>
    <t xml:space="preserve"> 33 </t>
  </si>
  <si>
    <t>Limpeza geral</t>
  </si>
  <si>
    <t xml:space="preserve"> 17.10 </t>
  </si>
  <si>
    <t xml:space="preserve"> 98557 </t>
  </si>
  <si>
    <t>IMPERMEABILIZAÇÃO DE SUPERFÍCIE COM EMULSÃO ASFÁLTICA, 2 DEMÃOS AF_06/2018</t>
  </si>
  <si>
    <t xml:space="preserve"> 17.11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</si>
  <si>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</si>
  <si>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</si>
  <si>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17.12 </t>
  </si>
  <si>
    <t xml:space="preserve"> 102363 </t>
  </si>
  <si>
    <t>ALAMBRADO PARA QUADRA POLIESPORTIVA, ESTRUTURADO POR TUBOS DE ACO GALVANIZADO, (MONTANTES COM DIAMETRO 2", TRAVESSAS E ESCORAS COM DIÂMETRO 1 ¼), COM TELA DE ARAME GALVANIZADO, FIO 12 BWG E MALHA QUADRADA 5X5CM (EXCETO MURETA). AF_03/2021</t>
  </si>
  <si>
    <t xml:space="preserve"> 17.13 </t>
  </si>
  <si>
    <t xml:space="preserve"> 97586 </t>
  </si>
  <si>
    <t>LUMINÁRIA TIPO CALHA, DE SOBREPOR, COM 2 LÂMPADAS TUBULARES FLUORESCENTES DE 36 W, COM REATOR DE PARTIDA RÁPIDA - FORNECIMENTO E INSTALAÇÃO. AF_02/2020</t>
  </si>
  <si>
    <t xml:space="preserve"> 18.1 </t>
  </si>
  <si>
    <t>Planilha Orçamentária Analítica</t>
  </si>
  <si>
    <t>Composição</t>
  </si>
  <si>
    <t>CANT - CANTEIRO DE OBRAS</t>
  </si>
  <si>
    <t>Composição Auxiliar</t>
  </si>
  <si>
    <t xml:space="preserve"> 90780 </t>
  </si>
  <si>
    <t>MESTRE DE OBRAS COM ENCARGOS COMPLEMENTARES</t>
  </si>
  <si>
    <t xml:space="preserve"> 90777 </t>
  </si>
  <si>
    <t>ENGENHEIRO CIVIL DE OBRA JUNIOR COM ENCARGOS COMPLEMENTARES</t>
  </si>
  <si>
    <t xml:space="preserve"> 100289 </t>
  </si>
  <si>
    <t>VIGIA DIURNO COM ENCARGOS COMPLEMENTARES</t>
  </si>
  <si>
    <t xml:space="preserve"> 90766 </t>
  </si>
  <si>
    <t>ALMOXARIFE COM ENCARGOS COMPLEMENTARES</t>
  </si>
  <si>
    <t xml:space="preserve"> 100309 </t>
  </si>
  <si>
    <t>TÉCNICO EM SEGURANÇA DO TRABALHO COM ENCARGOS COMPLEMENTARES</t>
  </si>
  <si>
    <t xml:space="preserve"> 90781 </t>
  </si>
  <si>
    <t>TOPOGRAFO COM ENCARGOS COMPLEMENTARES</t>
  </si>
  <si>
    <t xml:space="preserve"> 90768 </t>
  </si>
  <si>
    <t>ARQUITETO DE OBRA JUNIOR COM ENCARGOS COMPLEMENTARES</t>
  </si>
  <si>
    <t xml:space="preserve"> 88326 </t>
  </si>
  <si>
    <t>VIGIA NOTURNO COM ENCARGOS COMPLEMENTARES</t>
  </si>
  <si>
    <t xml:space="preserve"> 90767 </t>
  </si>
  <si>
    <t>APONTADOR OU APROPRIADOR COM ENCARGOS COMPLEMENTARES</t>
  </si>
  <si>
    <t xml:space="preserve"> 91677 </t>
  </si>
  <si>
    <t>ENGENHEIRO ELETRICISTA COM ENCARGOS COMPLEMENTARES</t>
  </si>
  <si>
    <t>MO sem LS =&gt;</t>
  </si>
  <si>
    <t>LS =&gt;</t>
  </si>
  <si>
    <t>MO com LS =&gt;</t>
  </si>
  <si>
    <t>Valor do BDI =&gt;</t>
  </si>
  <si>
    <t>Valor com BDI =&gt;</t>
  </si>
  <si>
    <t>Quant. =&gt;</t>
  </si>
  <si>
    <t>Preço Total =&gt;</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</si>
  <si>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</si>
  <si>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</si>
  <si>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</si>
  <si>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</si>
  <si>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</si>
  <si>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</si>
  <si>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INEL - INSTALAÇÃO ELÉTRICA/ELETRIFICAÇÃO E ILUMINAÇÃO EXTERNA</t>
  </si>
  <si>
    <t>FUES - FUNDAÇÕES E ESTRUTURAS</t>
  </si>
  <si>
    <t xml:space="preserve"> 88316 </t>
  </si>
  <si>
    <t xml:space="preserve"> 88264 </t>
  </si>
  <si>
    <t>ELETRICISTA COM ENCARGOS COMPLEMENTARES</t>
  </si>
  <si>
    <t>Insumo</t>
  </si>
  <si>
    <t>SEINFRA</t>
  </si>
  <si>
    <t>Equipamento</t>
  </si>
  <si>
    <t xml:space="preserve"> 00012732 </t>
  </si>
  <si>
    <t>SOLDA ESTANHO/COBRE PARA CONEXOES DE COBRE, FIO 2,5 MM, CARRETEL 500 GR (SEM CHUMBO)</t>
  </si>
  <si>
    <t xml:space="preserve"> 88253 </t>
  </si>
  <si>
    <t>AUXILIAR DE TOPÓGRAFO COM ENCARGOS COMPLEMENTARES</t>
  </si>
  <si>
    <t xml:space="preserve"> 100533 </t>
  </si>
  <si>
    <t>TECNICO DE EDIFICACOES COM ENCARGOS COMPLEMENTARES</t>
  </si>
  <si>
    <t xml:space="preserve"> 90775 </t>
  </si>
  <si>
    <t>DESENHISTA PROJETISTA COM ENCARGOS COMPLEMENTARES</t>
  </si>
  <si>
    <t xml:space="preserve"> 4415 </t>
  </si>
  <si>
    <t>ORSE</t>
  </si>
  <si>
    <t>Veículo leve - Volkswagen:GOL 1000 - automóvel até 100 hp</t>
  </si>
  <si>
    <t>h</t>
  </si>
  <si>
    <t xml:space="preserve"> 6443 </t>
  </si>
  <si>
    <t>TEODOLITO</t>
  </si>
  <si>
    <t xml:space="preserve"> 6694 </t>
  </si>
  <si>
    <t>Desenhista Júnior (Cadista Copista) - Técnico de Nível médio até 5 anos de experiência - Rev 01</t>
  </si>
  <si>
    <t>Mão de Obra</t>
  </si>
  <si>
    <t>SONDAGENS</t>
  </si>
  <si>
    <t xml:space="preserve"> I1860 </t>
  </si>
  <si>
    <t>SERVIÇOS DE SONDAGEM À PERCUSSÃO</t>
  </si>
  <si>
    <t>SERT - SERVIÇOS TÉCNICOS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</si>
  <si>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</si>
  <si>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</si>
  <si>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</si>
  <si>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</si>
  <si>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</si>
  <si>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</si>
  <si>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</si>
  <si>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ASTU - ASSENTAMENTO DE TUBOS E PECAS</t>
  </si>
  <si>
    <t xml:space="preserve"> 94962 </t>
  </si>
  <si>
    <t>CONCRETO MAGRO PARA LASTRO, TRAÇO 1:4,5:4,5 (CIMENTO/ AREIA MÉDIA/ BRITA 1)  - PREPARO MECÂNICO COM BETONEIRA 400 L. AF_07/2016</t>
  </si>
  <si>
    <t xml:space="preserve"> 88262 </t>
  </si>
  <si>
    <t>CARPINTEIRO DE FORMAS COM ENCARGOS COMPLEMENTARES</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</si>
  <si>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</si>
  <si>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</si>
  <si>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</si>
  <si>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</si>
  <si>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</si>
  <si>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</si>
  <si>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</si>
  <si>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</si>
  <si>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</si>
  <si>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</si>
  <si>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</si>
  <si>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</si>
  <si>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</si>
  <si>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</si>
  <si>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</si>
  <si>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</si>
  <si>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</si>
  <si>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</si>
  <si>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</si>
  <si>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</si>
  <si>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</si>
  <si>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</si>
  <si>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</si>
  <si>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</si>
  <si>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</si>
  <si>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</si>
  <si>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</si>
  <si>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</si>
  <si>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</si>
  <si>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</si>
  <si>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</si>
  <si>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</si>
  <si>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</si>
  <si>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</si>
  <si>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</si>
  <si>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</si>
  <si>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</si>
  <si>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</si>
  <si>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</si>
  <si>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</si>
  <si>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</si>
  <si>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</si>
  <si>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</si>
  <si>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</si>
  <si>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</si>
  <si>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</si>
  <si>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</si>
  <si>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</si>
  <si>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</si>
  <si>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</si>
  <si>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</si>
  <si>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</si>
  <si>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</si>
  <si>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</si>
  <si>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</si>
  <si>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</si>
  <si>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</si>
  <si>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</si>
  <si>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</si>
  <si>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</si>
  <si>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</si>
  <si>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</si>
  <si>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00001525 </t>
  </si>
  <si>
    <t>CONCRETO USINADO BOMBEAVEL, CLASSE DE RESISTENCIA C30, COM BRITA 0 E 1, SLUMP = 100 +/- 20 MM, INCLUI SERVICO DE BOMBEAMENTO (NBR 8953)</t>
  </si>
  <si>
    <t xml:space="preserve"> 00034493 </t>
  </si>
  <si>
    <t>CONCRETO USINADO BOMBEAVEL, CLASSE DE RESISTENCIA C25, COM BRITA 0 E 1, SLUMP = 100 +/- 20 MM, EXCLUI SERVICO DE BOMBEAMENTO (NBR 8953)</t>
  </si>
  <si>
    <t xml:space="preserve"> 00034492 </t>
  </si>
  <si>
    <t>CONCRETO USINADO BOMBEAVEL, CLASSE DE RESISTENCIA C20, COM BRITA 0 E 1, SLUMP = 100 +/- 20 MM, EXCLUI SERVICO DE BOMBEAMENTO (NBR 8953)</t>
  </si>
  <si>
    <t xml:space="preserve"> 92793 </t>
  </si>
  <si>
    <t>CORTE E DOBRA DE AÇO CA-50, DIÂMETRO DE 8,0 MM, UTILIZADO EM ESTRUTURAS DIVERSAS, EXCETO LAJES. AF_12/2015</t>
  </si>
  <si>
    <t xml:space="preserve"> 88245 </t>
  </si>
  <si>
    <t>ARMADOR COM ENCARGOS COMPLEMENTARES</t>
  </si>
  <si>
    <t xml:space="preserve"> 88238 </t>
  </si>
  <si>
    <t>AJUDANTE DE ARMADOR COM ENCARGOS COMPLEMENTARES</t>
  </si>
  <si>
    <t xml:space="preserve"> 00043132 </t>
  </si>
  <si>
    <t>ARAME RECOZIDO 16 BWG, D = 1,65 MM (0,016 KG/M) OU 18 BWG, D = 1,25 MM (0,01 KG/M)</t>
  </si>
  <si>
    <t xml:space="preserve"> 00039017 </t>
  </si>
  <si>
    <t>ESPACADOR / DISTANCIADOR CIRCULAR COM ENTRADA LATERAL, EM PLASTICO, PARA VERGALHAO *4,2 A 12,5* MM, COBRIMENTO 20 MM</t>
  </si>
  <si>
    <t xml:space="preserve"> 92803 </t>
  </si>
  <si>
    <t>CORTE E DOBRA DE AÇO CA-50, DIÂMETRO DE 10,0 MM, UTILIZADO EM LAJE. AF_12/2015</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</si>
  <si>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</si>
  <si>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</si>
  <si>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</si>
  <si>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</si>
  <si>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</si>
  <si>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</si>
  <si>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</si>
  <si>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</si>
  <si>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</si>
  <si>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</si>
  <si>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</si>
  <si>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</si>
  <si>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</si>
  <si>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</si>
  <si>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</si>
  <si>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</si>
  <si>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</si>
  <si>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100489 </t>
  </si>
  <si>
    <t>ARGAMASSA TRAÇO 1:3 (EM VOLUME DE CIMENTO E AREIA MÉDIA ÚMIDA), PREPARO MECÂNICO COM BETONEIRA 600 L. AF_08/2019</t>
  </si>
  <si>
    <t xml:space="preserve"> 00007272 </t>
  </si>
  <si>
    <t>ELEMENTO VAZADO CERAMICO QUADRADO (RETO OU REDONDO), *7 A 9 X 20 X 20* CM (L X A X C)</t>
  </si>
  <si>
    <t xml:space="preserve"> 13254 </t>
  </si>
  <si>
    <t>Cerâmica 10 x 20 cm, brilhante, eliane, linha metrô white ou similar Cerâmica 10 x 20 cm, brilhante, eliane, linha metrô white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</si>
  <si>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</si>
  <si>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</si>
  <si>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</si>
  <si>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</si>
  <si>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</si>
  <si>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</si>
  <si>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I1621 </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</si>
  <si>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</si>
  <si>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</si>
  <si>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</si>
  <si>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</si>
  <si>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</si>
  <si>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</si>
  <si>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</si>
  <si>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</si>
  <si>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</si>
  <si>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INHI - INSTALAÇÕES HIDROS SANITÁRIAS</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</si>
  <si>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</si>
  <si>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</si>
  <si>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</si>
  <si>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</si>
  <si>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</si>
  <si>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</si>
  <si>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</si>
  <si>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</si>
  <si>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</si>
  <si>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</si>
  <si>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</si>
  <si>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</si>
  <si>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</si>
  <si>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</si>
  <si>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</si>
  <si>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</si>
  <si>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00036204 </t>
  </si>
  <si>
    <t>BARRA DE APOIO RETA, EM ACO INOX POLIDO, COMPRIMENTO 60CM, DIAMETRO MINIMO 3 CM</t>
  </si>
  <si>
    <t xml:space="preserve"> 86901 </t>
  </si>
  <si>
    <t>CUBA DE EMBUTIR OVAL EM LOUÇA BRANCA, 35 X 50CM OU EQUIVALENTE - FORNECIMENTO E INSTALAÇÃO. AF_01/2020</t>
  </si>
  <si>
    <t xml:space="preserve"> 86877 </t>
  </si>
  <si>
    <t>VÁLVULA EM METAL CROMADO 1.1/2 X 1.1/2 PARA TANQUE OU LAVATÓRIO, COM OU SEM LADRÃO - FORNECIMENTO E INSTALAÇÃO. AF_01/2020</t>
  </si>
  <si>
    <t xml:space="preserve"> 86883 </t>
  </si>
  <si>
    <t>SIFÃO DO TIPO FLEXÍVEL EM PVC 1  X 1.1/2  - FORNECIMENTO E INSTALAÇÃO. AF_01/2020</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</si>
  <si>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</si>
  <si>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</si>
  <si>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</si>
  <si>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</si>
  <si>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</si>
  <si>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</si>
  <si>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</si>
  <si>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</si>
  <si>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</si>
  <si>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</si>
  <si>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</si>
  <si>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</si>
  <si>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</si>
  <si>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</si>
  <si>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</si>
  <si>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</si>
  <si>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</si>
  <si>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</si>
  <si>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Conjunto de fixacao para lavatório, DECA SP7 ou similar</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</si>
  <si>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</si>
  <si>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</si>
  <si>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</si>
  <si>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</si>
  <si>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</si>
  <si>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</si>
  <si>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</si>
  <si>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</si>
  <si>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</si>
  <si>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</si>
  <si>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</si>
  <si>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</si>
  <si>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</si>
  <si>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</si>
  <si>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</si>
  <si>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</si>
  <si>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</si>
  <si>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</si>
  <si>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</si>
  <si>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</si>
  <si>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</si>
  <si>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</si>
  <si>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</si>
  <si>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</si>
  <si>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</si>
  <si>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</si>
  <si>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</si>
  <si>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</si>
  <si>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</si>
  <si>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</si>
  <si>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</si>
  <si>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</si>
  <si>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</si>
  <si>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</si>
  <si>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</si>
  <si>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</si>
  <si>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</si>
  <si>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</si>
  <si>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</si>
  <si>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</si>
  <si>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 xml:space="preserve"> 00003080 </t>
  </si>
  <si>
    <t>FECHADURA ESPELHO PARA PORTA EXTERNA, EM ACO INOX (MAQUINA, TESTA E CONTRA-TESTA) E EM ZAMAC (MACANETA, LINGUETA E TRINCOS) COM ACABAMENTO CROMADO, MAQUINA DE 40 MM, INCLUINDO CHAVE TIPO CILINDRO</t>
  </si>
  <si>
    <t>CJ</t>
  </si>
  <si>
    <t>ESQUADRIAS METÁLICAS</t>
  </si>
  <si>
    <t xml:space="preserve"> I1704 </t>
  </si>
  <si>
    <t>PORTA DE FERRO EM CHAPA DUPLA N.14</t>
  </si>
  <si>
    <t xml:space="preserve"> I0208 </t>
  </si>
  <si>
    <t>BATENTE DE FERRO</t>
  </si>
  <si>
    <t xml:space="preserve"> 00001106 </t>
  </si>
  <si>
    <t>CAL HIDRATADA CH-I PARA ARGAMASSAS</t>
  </si>
  <si>
    <t xml:space="preserve"> 00011447 </t>
  </si>
  <si>
    <t>DOBRADICA EM LATAO, 3 " X 2 1/2 ", E= 1,9 A 2 MM, COM ANEL, CROMADO, TAMPA BOLA, COM PARAFUSOS</t>
  </si>
  <si>
    <t xml:space="preserve"> 9360 </t>
  </si>
  <si>
    <t>Brise em perfil "C" de aluminio dobrado anodizado branco</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</si>
  <si>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</si>
  <si>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</si>
  <si>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</si>
  <si>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</si>
  <si>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</si>
  <si>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</si>
  <si>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</si>
  <si>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</si>
  <si>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</si>
  <si>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</si>
  <si>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</si>
  <si>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</si>
  <si>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</si>
  <si>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</si>
  <si>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</si>
  <si>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</si>
  <si>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</si>
  <si>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</si>
  <si>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</si>
  <si>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</si>
  <si>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</si>
  <si>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</si>
  <si>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</si>
  <si>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</si>
  <si>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</si>
  <si>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</si>
  <si>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</si>
  <si>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</si>
  <si>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</si>
  <si>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</si>
  <si>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</si>
  <si>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</si>
  <si>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</si>
  <si>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</si>
  <si>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87373 </t>
  </si>
  <si>
    <t>ARGAMASSA TRAÇO 1:4 (EM VOLUME DE CIMENTO E AREIA MÉDIA ÚMIDA) PARA CONTRAPISO, PREPARO MANUAL. AF_08/2019</t>
  </si>
  <si>
    <t xml:space="preserve"> 00038186 </t>
  </si>
  <si>
    <t>PISO TATIL DE ALERTA OU DIRECIONAL, DE BORRACHA, COLORIDO, 25 X 25 CM, E = 12 MM, PARA ARGAMASSA</t>
  </si>
  <si>
    <t xml:space="preserve"> 00021141 </t>
  </si>
  <si>
    <t>TELA DE ACO SOLDADA NERVURADA, CA-60, Q-92, (1,48 KG/M2), DIAMETRO DO FIO = 4,2 MM, LARGURA = 2,45 X 60 M DE COMPRIMENTO, ESPACAMENTO DA MALHA = 15  X 15 CM</t>
  </si>
  <si>
    <t xml:space="preserve"> 00042407 </t>
  </si>
  <si>
    <t>TRELICA NERVURADA (ESPACADOR), ALTURA = 120,0 MM, DIAMETRO DOS BANZOS INFERIORES E SUPERIOR = 6,0 MM, DIAMETRO DA DIAGONAL = 4,2 MM</t>
  </si>
  <si>
    <t xml:space="preserve"> 95282 </t>
  </si>
  <si>
    <t>DESEMPENADEIRA DE CONCRETO, PESO DE 75KG, 4 PÁS, MOTOR A GASOLINA, POTÊNCIA 5,5 HP - CHP DIURNO. AF_09/2016</t>
  </si>
  <si>
    <t xml:space="preserve"> 00043146 </t>
  </si>
  <si>
    <t>ENDURECEDOR MINERAL DE BASE CIMENTICIA PARA PISO DE CONCRETO</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</si>
  <si>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</si>
  <si>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</si>
  <si>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</si>
  <si>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</si>
  <si>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</si>
  <si>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</si>
  <si>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</si>
  <si>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</si>
  <si>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</si>
  <si>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</si>
  <si>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</si>
  <si>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</si>
  <si>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</si>
  <si>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</si>
  <si>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</si>
  <si>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</si>
  <si>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</si>
  <si>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</si>
  <si>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</si>
  <si>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</si>
  <si>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</si>
  <si>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</si>
  <si>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</si>
  <si>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</si>
  <si>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</si>
  <si>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00011029 </t>
  </si>
  <si>
    <t>HASTE RETA PARA GANCHO DE FERRO GALVANIZADO, COM ROSCA 1/4 " X 30 CM PARA FIXACAO DE TELHA METALICA, INCLUI PORCA E ARRUELAS DE VEDACAO</t>
  </si>
  <si>
    <t xml:space="preserve"> 00007243 </t>
  </si>
  <si>
    <t>TELHA TRAPEZOIDAL EM ACO ZINCADO, SEM PINTURA, ALTURA DE APROXIMADAMENTE 40 MM, ESPESSURA DE 0,50 MM E LARGURA UTIL DE 980 MM</t>
  </si>
  <si>
    <t xml:space="preserve"> 88278 </t>
  </si>
  <si>
    <t>MONTADOR DE ESTRUTURA METÁLICA COM ENCARGOS COMPLEMENTARES</t>
  </si>
  <si>
    <t xml:space="preserve"> 00043083 </t>
  </si>
  <si>
    <t>PERFIL "U" ENRIJECIDO DE ACO GALVANIZADO, DOBRADO, 150 X 60 X 20 MM, E = 3,00 MM OU 200 X 75 X 25 MM, E = 3,75 MM</t>
  </si>
  <si>
    <t xml:space="preserve"> 00040549 </t>
  </si>
  <si>
    <t>PARAFUSO, COMUM, ASTM A307, SEXTAVADO, DIAMETRO 1/2" (12,7 MM), COMPRIMENTO 1" (25,4 MM)</t>
  </si>
  <si>
    <t xml:space="preserve"> 93287 </t>
  </si>
  <si>
    <t>GUINDASTE HIDRÁULICO AUTOPROPELIDO, COM LANÇA TELESCÓPICA 40 M, CAPACIDADE MÁXIMA 60 T, POTÊNCIA 260 KW - CHP DIURNO. AF_03/2016</t>
  </si>
  <si>
    <t xml:space="preserve"> 93288 </t>
  </si>
  <si>
    <t>GUINDASTE HIDRÁULICO AUTOPROPELIDO, COM LANÇA TELESCÓPICA 40 M, CAPACIDADE MÁXIMA 60 T, POTÊNCIA 260 KW - CHI DIURNO. AF_03/2016</t>
  </si>
  <si>
    <t xml:space="preserve"> 00004777 </t>
  </si>
  <si>
    <t>CANTONEIRA ACO ABAS IGUAIS (QUALQUER BITOLA), ESPESSURA ENTRE 1/8" E 1/4"</t>
  </si>
  <si>
    <t xml:space="preserve"> 00010997 </t>
  </si>
  <si>
    <t>ELETRODO REVESTIDO AWS - E7018, DIAMETRO IGUAL A 4,00 MM</t>
  </si>
  <si>
    <t xml:space="preserve"> 00040598 </t>
  </si>
  <si>
    <t>PERFIL UDC ("U" DOBRADO DE CHAPA) SIMPLES DE ACO LAMINADO, GALVANIZADO, ASTM A36, 127 X 50 MM, E= 3 MM</t>
  </si>
  <si>
    <t xml:space="preserve"> 00011964 </t>
  </si>
  <si>
    <t>PARAFUSO DE ACO TIPO CHUMBADOR PARABOLT, DIAMETRO 3/8", COMPRIMENTO 75 MM</t>
  </si>
  <si>
    <t xml:space="preserve"> 00012773 </t>
  </si>
  <si>
    <t>HIDROMETRO UNIJATO, VAZAO MAXIMA DE 3,0 M3/H, DE 1/2"</t>
  </si>
  <si>
    <t xml:space="preserve"> 00011752 </t>
  </si>
  <si>
    <t>REGISTRO PRESSAO BRUTO EM LATAO FORJADO, BITOLA 1/2 " (REF 1400)</t>
  </si>
  <si>
    <t xml:space="preserve"> 89376 </t>
  </si>
  <si>
    <t>ADAPTADOR CURTO COM BOLSA E ROSCA PARA REGISTRO, PVC, SOLDÁVEL, DN 20MM X 1/2, INSTALADO EM RAMAL OU SUB-RAMAL DE ÁGUA - FORNECIMENTO E INSTALAÇÃO. AF_12/2014</t>
  </si>
  <si>
    <t xml:space="preserve"> 89352 </t>
  </si>
  <si>
    <t>REGISTRO DE GAVETA BRUTO, LATÃO, ROSCÁVEL, 1/2", FORNECIDO E INSTALADO EM RAMAL DE ÁGUA. AF_12/2014</t>
  </si>
  <si>
    <t xml:space="preserve"> 00020080 </t>
  </si>
  <si>
    <t>ADESIVO PLASTICO PARA PVC, FRASCO COM 175 GR</t>
  </si>
  <si>
    <t xml:space="preserve"> 00038383 </t>
  </si>
  <si>
    <t>LIXA D'AGUA EM FOLHA, GRAO 100</t>
  </si>
  <si>
    <t xml:space="preserve"> 00011674 </t>
  </si>
  <si>
    <t>REGISTRO DE ESFERA, PVC, COM VOLANTE, VS, SOLDAVEL, DN 25 MM, COM CORPO DIVIDIDO</t>
  </si>
  <si>
    <t xml:space="preserve"> 00020083 </t>
  </si>
  <si>
    <t>SOLUCAO LIMPADORA PARA PVC, FRASCO COM 1000 CM3</t>
  </si>
  <si>
    <t xml:space="preserve"> 00039888 </t>
  </si>
  <si>
    <t>BUCHA DE REDUCAO DE COBRE (REF 600-2) SEM ANEL DE SOLDA, PONTA X BOLSA, 35 X 28 MM</t>
  </si>
  <si>
    <t xml:space="preserve"> 00039897 </t>
  </si>
  <si>
    <t>PASTA PARA SOLDA DE TUBOS E CONEXOES DE COBRE (EMBALAGEM COM 250 G)</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</si>
  <si>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</si>
  <si>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</si>
  <si>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</si>
  <si>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</si>
  <si>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</si>
  <si>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</si>
  <si>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00003536 </t>
  </si>
  <si>
    <t>JOELHO PVC, SOLDAVEL, 90 GRAUS, 32 MM, PARA AGUA FRIA PREDIAL</t>
  </si>
  <si>
    <t xml:space="preserve"> 00003500 </t>
  </si>
  <si>
    <t>JOELHO, PVC SOLDAVEL, 45 GRAUS, 25 MM, PARA AGUA FRIA PREDIAL</t>
  </si>
  <si>
    <t xml:space="preserve"> 00007139 </t>
  </si>
  <si>
    <t>TE SOLDAVEL, PVC, 90 GRAUS, 25 MM, PARA AGUA FRIA PREDIAL (NBR 5648)</t>
  </si>
  <si>
    <t xml:space="preserve"> 00007136 </t>
  </si>
  <si>
    <t>TE DE REDUCAO, PVC, SOLDAVEL, 90 GRAUS, 32 MM X 25 MM, PARA AGUA FRIA PREDIAL</t>
  </si>
  <si>
    <t xml:space="preserve"> 00037947 </t>
  </si>
  <si>
    <t>TE PVC, SOLDAVEL, COM ROSCA NA BOLSA CENTRAL, 90 GRAUS, 25 MM X 3/4",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</si>
  <si>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</si>
  <si>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</si>
  <si>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</si>
  <si>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</si>
  <si>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</si>
  <si>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</si>
  <si>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00009867 </t>
  </si>
  <si>
    <t>TUBO PVC, SOLDAVEL, DN 20 MM, AGUA FRIA (NBR-5648)</t>
  </si>
  <si>
    <t xml:space="preserve"> 00003522 </t>
  </si>
  <si>
    <t>JOELHO PVC,  SOLDAVEL COM ROSCA, 90 GRAUS, 25 MM X 3/4", PARA AGUA FRIA PREDIAL</t>
  </si>
  <si>
    <t xml:space="preserve"> 00013415 </t>
  </si>
  <si>
    <t>TORNEIRA CROMADA DE MESA PARA LAVATORIO, PADRAO POPULAR, 1/2 " OU 3/4 " (REF 1193)</t>
  </si>
  <si>
    <t xml:space="preserve"> 00000095 </t>
  </si>
  <si>
    <t>ADAPTADOR PVC SOLDAVEL, COM FLANGE E ANEL DE VEDACAO, 20 MM X 1/2", PARA CAIXA D'AGUA</t>
  </si>
  <si>
    <t xml:space="preserve"> 00003870 </t>
  </si>
  <si>
    <t>LUVA SOLDAVEL COM BUCHA DE LATAO, PVC, 25 MM X 3/4"</t>
  </si>
  <si>
    <t xml:space="preserve"> 00000296 </t>
  </si>
  <si>
    <t>ANEL BORRACHA PARA TUBO ESGOTO PREDIAL DN 50 MM (NBR 5688)</t>
  </si>
  <si>
    <t xml:space="preserve"> 00003526 </t>
  </si>
  <si>
    <t>JOELHO PVC, SOLDAVEL, PB, 90 GRAUS, DN 50 MM, PARA ESGOTO PREDIAL</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</si>
  <si>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</si>
  <si>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</si>
  <si>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</si>
  <si>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</si>
  <si>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</si>
  <si>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</si>
  <si>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00000297 </t>
  </si>
  <si>
    <t>ANEL BORRACHA PARA TUBO ESGOTO PREDIAL DN 75 MM (NBR 5688)</t>
  </si>
  <si>
    <t xml:space="preserve"> 00003519 </t>
  </si>
  <si>
    <t>JOELHO PVC, SOLDAVEL, PB, 45 GRAUS, DN 75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</si>
  <si>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</si>
  <si>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</si>
  <si>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</si>
  <si>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</si>
  <si>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</si>
  <si>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</si>
  <si>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00003662 </t>
  </si>
  <si>
    <t>JUNCAO SIMPLES, PVC, DN 50 X 50 MM, SERIE NORMAL PARA ESGOTO PREDIAL</t>
  </si>
  <si>
    <t xml:space="preserve"> 00003658 </t>
  </si>
  <si>
    <t>JUNCAO SIMPLES, PVC, DN 75 X 75 MM, SERIE NORMAL PARA ESGOTO PREDIAL</t>
  </si>
  <si>
    <t xml:space="preserve"> 00009835 </t>
  </si>
  <si>
    <t>TUBO PVC  SERIE NORMAL, DN 40 MM, PARA ESGOTO  PREDIAL (NBR 5688)</t>
  </si>
  <si>
    <t xml:space="preserve"> 00009838 </t>
  </si>
  <si>
    <t>TUBO PVC SERIE NORMAL, DN 50 MM, PARA ESGOTO PREDIAL (NBR 5688)</t>
  </si>
  <si>
    <t xml:space="preserve"> 00000298 </t>
  </si>
  <si>
    <t>ANEL BORRACHA DN 75 MM, PARA TUBO SERIE REFORCADA ESGOTO PREDIAL</t>
  </si>
  <si>
    <t xml:space="preserve"> 00011714 </t>
  </si>
  <si>
    <t>CAIXA SIFONADA PVC, 150 X 185 X 75 MM, COM GRELHA QUADRADA BRANCA</t>
  </si>
  <si>
    <t>DROP - DRENAGEM/OBRAS DE CONTENÇÃO / POÇOS DE VISITA E CAIXAS</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</si>
  <si>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</si>
  <si>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</si>
  <si>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</si>
  <si>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</si>
  <si>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101624 </t>
  </si>
  <si>
    <t>PREPARO DE FUNDO DE VALA COM LARGURA MAIOR OU IGUAL A 1,5 M E MENOR QUE 2,5 M, COM CAMADA DE BRITA, LANÇAMENTO MECANIZADO. AF_08/2020</t>
  </si>
  <si>
    <t xml:space="preserve"> 88628 </t>
  </si>
  <si>
    <t>ARGAMASSA TRAÇO 1:3 (EM VOLUME DE CIMENTO E AREIA MÉDIA ÚMIDA), PREPARO MECÂNICO COM BETONEIRA 400 L. AF_08/2019</t>
  </si>
  <si>
    <t xml:space="preserve"> 00043439 </t>
  </si>
  <si>
    <t>CAIXA PRE-MOLDADA PARA BOCA DE LOBO, EM CONCRETO ARMADO, COM FCK DE 25 MPA, COM DIMENSOES 1,10 X 0,65 X 1,00 M (COMPRIMENTO X LARGURA X ALTURA)</t>
  </si>
  <si>
    <t xml:space="preserve"> 00043440 </t>
  </si>
  <si>
    <t>CONJUNTO PRE-MOLDADO COMPOSTO POR GRELHA (0,99 X 0,45 M), QUADRO (1,10 X 0,52 M) E CANTONEIRA (1,10 X 0,35 M), EM CONCRETO ARMADO, COM FCK DE 21 MPA</t>
  </si>
  <si>
    <t xml:space="preserve"> 00003893 </t>
  </si>
  <si>
    <t>LUVA DE CORRER, PVC, DN 100 MM, PARA ESGOTO PREDIAL</t>
  </si>
  <si>
    <t xml:space="preserve"> 00003875 </t>
  </si>
  <si>
    <t>LUVA SIMPLES, PVC, SOLDAVEL, DN 50 MM, SERIE NORMAL, PARA ESGOTO PREDIAL</t>
  </si>
  <si>
    <t xml:space="preserve"> 00003898 </t>
  </si>
  <si>
    <t>LUVA SIMPLES, PVC, SOLDAVEL, DN 75 MM, SERIE NORMAL, PARA ESGOTO PREDIAL</t>
  </si>
  <si>
    <t xml:space="preserve"> 00003899 </t>
  </si>
  <si>
    <t>LUVA SIMPLES, PVC, SOLDAVEL, DN 100 MM, SERIE NORMAL, PARA ESGOTO PREDIAL</t>
  </si>
  <si>
    <t xml:space="preserve"> 00009836 </t>
  </si>
  <si>
    <t>TUBO PVC  SERIE NORMAL, DN 100 MM, PARA ESGOTO  PREDIAL (NBR 5688)</t>
  </si>
  <si>
    <t xml:space="preserve"> 00009837 </t>
  </si>
  <si>
    <t>TUBO PVC SERIE NORMAL, DN 75 MM, PARA ESGOTO PREDIAL (NBR 5688)</t>
  </si>
  <si>
    <t xml:space="preserve"> 00011741 </t>
  </si>
  <si>
    <t>RALO SIFONADO PVC CILINDRICO, 100 X 40 MM,  COM GRELHA REDONDA BRANCA</t>
  </si>
  <si>
    <t xml:space="preserve"> 5668 </t>
  </si>
  <si>
    <t>Tê 90º redução pvc  je, bbb, PBA, d= 75 x 50mm</t>
  </si>
  <si>
    <t xml:space="preserve"> 101622 </t>
  </si>
  <si>
    <t>PREPARO DE FUNDO DE VALA COM LARGURA MENOR QUE 1,5 M, COM CAMADA DE AREIA, LANÇAMENTO MECANIZADO. AF_08/2020</t>
  </si>
  <si>
    <t xml:space="preserve"> 00011881 </t>
  </si>
  <si>
    <t>CAIXA DE GORDURA CILINDRICA EM CONCRETO SIMPLES,  PRE-MOLDADA, COM DIAMETRO DE 40 CM E ALTURA DE 45 CM, COM TAMPA</t>
  </si>
  <si>
    <t xml:space="preserve"> 88247 </t>
  </si>
  <si>
    <t>AUXILIAR DE ELETRICISTA COM ENCARGOS COMPLEMENTARES</t>
  </si>
  <si>
    <t xml:space="preserve"> 00000993 </t>
  </si>
  <si>
    <t>CABO DE COBRE, FLEXIVEL, CLASSE 4 OU 5, ISOLACAO EM PVC/A, ANTICHAMA BWF-B, COBERTURA PVC-ST1, ANTICHAMA BWF-B, 1 CONDUTOR, 0,6/1 KV, SECAO NOMINAL 1,5 MM2</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</si>
  <si>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</si>
  <si>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</si>
  <si>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</si>
  <si>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</si>
  <si>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</si>
  <si>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</si>
  <si>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00000994 </t>
  </si>
  <si>
    <t>CABO DE COBRE, FLEXIVEL, CLASSE 4 OU 5, ISOLACAO EM PVC/A, ANTICHAMA BWF-B, COBERTURA PVC-ST1, ANTICHAMA BWF-B, 1 CONDUTOR, 0,6/1 KV, SECAO NOMINAL 6 MM2</t>
  </si>
  <si>
    <t xml:space="preserve"> 91946 </t>
  </si>
  <si>
    <t>SUPORTE PARAFUSADO COM PLACA DE ENCAIXE 4" X 2" MÉDIO (1,30 M DO PISO) PARA PONTO ELÉTRICO - FORNECIMENTO E INSTALAÇÃO. AF_12/2015</t>
  </si>
  <si>
    <t xml:space="preserve"> 91998 </t>
  </si>
  <si>
    <t>TOMADA BAIXA DE EMBUTIR (1 MÓDULO), 2P+T 10 A, SEM SUPORTE E SEM PLACA - FORNECIMENTO E INSTALAÇÃO. AF_12/2015</t>
  </si>
  <si>
    <t xml:space="preserve"> 91990 </t>
  </si>
  <si>
    <t>TOMADA ALTA DE EMBUTIR (1 MÓDULO), 2P+T 10 A, SEM SUPORTE E SEM PLACA - FORNECIMENTO E INSTALAÇÃO. AF_12/2015</t>
  </si>
  <si>
    <t xml:space="preserve"> 92003 </t>
  </si>
  <si>
    <t>TOMADA MÉDIA DE EMBUTIR (2 MÓDULOS), 2P+T 20 A, SEM SUPORTE E SEM PLACA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</si>
  <si>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</si>
  <si>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</si>
  <si>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</si>
  <si>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</si>
  <si>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</si>
  <si>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</si>
  <si>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</si>
  <si>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</si>
  <si>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</si>
  <si>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</si>
  <si>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</si>
  <si>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</si>
  <si>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</si>
  <si>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</si>
  <si>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00012041 </t>
  </si>
  <si>
    <t>QUADRO DE DISTRIBUICAO COM BARRAMENTO TRIFASICO, DE EMBUTIR, EM CHAPA DE ACO GALVANIZADO, PARA 30 DISJUNTORES DIN, 150 A</t>
  </si>
  <si>
    <t xml:space="preserve"> 00038084 </t>
  </si>
  <si>
    <t>TOMADA PARA ANTENA DE TV, CABO COAXIAL DE 9 MM, CONJUNTO MONTADO PARA EMBUTIR 4" X 2" (PLACA + SUPORTE + MODULO)</t>
  </si>
  <si>
    <t xml:space="preserve"> 00034653 </t>
  </si>
  <si>
    <t>DISJUNTOR TIPO DIN/IEC, MONOPOLAR DE 6  ATE  32A</t>
  </si>
  <si>
    <t xml:space="preserve"> 00001571 </t>
  </si>
  <si>
    <t>TERMINAL A COMPRESSAO EM COBRE ESTANHADO PARA CABO 4 MM2, 1 FURO E 1 COMPRESSAO, PARA PARAFUSO DE FIXACAO M5</t>
  </si>
  <si>
    <t xml:space="preserve"> 92026 </t>
  </si>
  <si>
    <t>INTERRUPTOR SIMPLES (2 MÓDULOS) COM 1 TOMADA DE EMBUTIR 2P+T 10 A,  SEM SUPORTE E SEM PLACA - FORNECIMENTO E INSTALAÇÃO. AF_12/2015</t>
  </si>
  <si>
    <t xml:space="preserve"> 00001570 </t>
  </si>
  <si>
    <t>TERMINAL A COMPRESSAO EM COBRE ESTANHADO PARA CABO 2,5 MM2, 1 FURO E 1 COMPRESSAO, PARA PARAFUSO DE FIXACAO M5</t>
  </si>
  <si>
    <t xml:space="preserve"> 9225 </t>
  </si>
  <si>
    <t>Dispositivo de proteção contra surto de tensão DPS 60KA - 275v (para-raio)</t>
  </si>
  <si>
    <t>BASES, CHAVES E DISJUNTORES</t>
  </si>
  <si>
    <t xml:space="preserve"> I8366 </t>
  </si>
  <si>
    <t xml:space="preserve"> 00000998 </t>
  </si>
  <si>
    <t>CABO DE COBRE, FLEXIVEL, CLASSE 4 OU 5, ISOLACAO EM PVC/A, ANTICHAMA BWF-B, COBERTURA PVC-ST1, ANTICHAMA BWF-B, 1 CONDUTOR, 0,6/1 KV, SECAO NOMINAL 95 MM2</t>
  </si>
  <si>
    <t xml:space="preserve"> 00001018 </t>
  </si>
  <si>
    <t>CABO DE COBRE, FLEXIVEL, CLASSE 4 OU 5, ISOLACAO EM PVC/A, ANTICHAMA BWF-B, COBERTURA PVC-ST1, ANTICHAMA BWF-B, 1 CONDUTOR, 0,6/1 KV, SECAO NOMINAL 50 MM2</t>
  </si>
  <si>
    <t xml:space="preserve"> 91873 </t>
  </si>
  <si>
    <t>ELETRODUTO RÍGIDO ROSCÁVEL, PVC, DN 40 MM (1 1/4"), PARA CIRCUITOS TERMINAIS, INSTALADO EM PAREDE - FORNECIMENTO E INSTALAÇÃO. AF_12/2015</t>
  </si>
  <si>
    <t xml:space="preserve"> 91886 </t>
  </si>
  <si>
    <t>LUVA PARA ELETRODUTO, PVC, ROSCÁVEL, DN 40 MM (1 1/4"), PARA CIRCUITOS TERMINAIS, INSTALADA EM PAREDE - FORNECIMENTO E INSTALAÇÃO. AF_12/2015</t>
  </si>
  <si>
    <t xml:space="preserve"> 91920 </t>
  </si>
  <si>
    <t>CURVA 90 GRAUS PARA ELETRODUTO, PVC, ROSCÁVEL, DN 40 MM (1 1/4"), PARA CIRCUITOS TERMINAIS, INSTALADA EM PAREDE - FORNECIMENTO E INSTALAÇÃO. AF_12/2015</t>
  </si>
  <si>
    <t xml:space="preserve"> 91922 </t>
  </si>
  <si>
    <t>CURVA 180 GRAUS PARA ELETRODUTO, PVC, ROSCÁVEL, DN 40 MM (1 1/4"), PARA CIRCUITOS TERMINAIS, INSTALADA EM PAREDE - FORNECIMENTO E INSTALAÇÃO. AF_12/2015</t>
  </si>
  <si>
    <t xml:space="preserve"> 92986 </t>
  </si>
  <si>
    <t>CABO DE COBRE FLEXÍVEL ISOLADO, 35 MM², ANTI-CHAMA 0,6/1,0 KV, PARA DISTRIBUIÇÃO - FORNECIMENTO E INSTALAÇÃO. AF_12/2015</t>
  </si>
  <si>
    <t xml:space="preserve"> 93673 </t>
  </si>
  <si>
    <t>DISJUNTOR TRIPOLAR TIPO DIN, CORRENTE NOMINAL DE 50A - FORNECIMENTO E INSTALAÇÃO. AF_10/2020</t>
  </si>
  <si>
    <t xml:space="preserve"> 100578 </t>
  </si>
  <si>
    <t>ASSENTAMENTO DE POSTE DE CONCRETO COM COMPRIMENTO NOMINAL DE 9 M, CARGA NOMINAL MENOR OU IGUAL A 1000 DAN, ENGASTAMENTO SIMPLES COM 1,5 M DE SOLO (NÃO INCLUI FORNECIMENTO). AF_11/2019</t>
  </si>
  <si>
    <t xml:space="preserve"> 96977 </t>
  </si>
  <si>
    <t>CORDOALHA DE COBRE NU 50 MM², ENTERRADA, SEM ISOLADOR - FORNECIMENTO E INSTALAÇÃO. AF_12/2017</t>
  </si>
  <si>
    <t xml:space="preserve"> 96986 </t>
  </si>
  <si>
    <t>HASTE DE ATERRAMENTO 3/4  PARA SPDA - FORNECIMENTO E INSTALAÇÃO. AF_12/2017</t>
  </si>
  <si>
    <t xml:space="preserve"> 00001094 </t>
  </si>
  <si>
    <t>ARMACAO VERTICAL COM HASTE E CONTRA-PINO, EM CHAPA DE ACO GALVANIZADO 3/16", COM 1 ESTRIBO, SEM ISOLADOR</t>
  </si>
  <si>
    <t xml:space="preserve"> 00011267 </t>
  </si>
  <si>
    <t>ARRUELA LISA, REDONDA, DE LATAO POLIDO, DIAMETRO NOMINAL 5/8", DIAMETRO EXTERNO = 34 MM, DIAMETRO DO FURO = 17 MM, ESPESSURA = *2,5* MM</t>
  </si>
  <si>
    <t xml:space="preserve"> 00034643 </t>
  </si>
  <si>
    <t>CAIXA INSPECAO EM POLIETILENO PARA ATERRAMENTO E PARA RAIOS DIAMETRO = 300 MM</t>
  </si>
  <si>
    <t xml:space="preserve"> 00001062 </t>
  </si>
  <si>
    <t>CAIXA INTERNA/EXTERNA DE MEDICAO PARA 1 MEDIDOR TRIFASICO, COM VISOR, EM CHAPA DE ACO 18 USG (PADRAO DA CONCESSIONARIA LOCAL)</t>
  </si>
  <si>
    <t xml:space="preserve"> 00011864 </t>
  </si>
  <si>
    <t>CONECTOR METALICO TIPO PARAFUSO FENDIDO (SPLIT BOLT), PARA CABOS ATE 95 MM2</t>
  </si>
  <si>
    <t xml:space="preserve"> 00014153 </t>
  </si>
  <si>
    <t>FITA METALICA PERFURADA, L = *18* MM, ROLO DE 30 M, CARGA RECOMENDADA = *30* KGF</t>
  </si>
  <si>
    <t xml:space="preserve"> 00003398 </t>
  </si>
  <si>
    <t>ISOLADOR DE PORCELANA, TIPO ROLDANA, DIMENSOES DE *72* X *72* MM, PARA USO EM BAIXA TENSAO</t>
  </si>
  <si>
    <t xml:space="preserve"> 00004346 </t>
  </si>
  <si>
    <t>PARAFUSO DE FERRO POLIDO, SEXTAVADO, COM ROSCA PARCIAL, DIAMETRO 5/8", COMPRIMENTO 6", COM PORCA E ARRUELA DE PRESSAO MEDIA</t>
  </si>
  <si>
    <t xml:space="preserve"> 00039997 </t>
  </si>
  <si>
    <t>PORCA ZINCADA, SEXTAVADA, DIAMETRO 1/4"</t>
  </si>
  <si>
    <t xml:space="preserve"> 00039996 </t>
  </si>
  <si>
    <t>VERGALHAO ZINCADO ROSCA TOTAL, 1/4 " (6,3 MM)</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</si>
  <si>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</si>
  <si>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</si>
  <si>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</si>
  <si>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</si>
  <si>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</si>
  <si>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</si>
  <si>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</si>
  <si>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</si>
  <si>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</si>
  <si>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</si>
  <si>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</si>
  <si>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</si>
  <si>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</si>
  <si>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</si>
  <si>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</si>
  <si>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</si>
  <si>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</si>
  <si>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</si>
  <si>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</si>
  <si>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</si>
  <si>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</si>
  <si>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 xml:space="preserve"> 00007693 </t>
  </si>
  <si>
    <t>TUBO ACO GALVANIZADO COM COSTURA, CLASSE MEDIA, DN 4", E = 4,50* MM, PESO 12,10* KG/M (NBR 5580)</t>
  </si>
  <si>
    <t xml:space="preserve"> 12852 </t>
  </si>
  <si>
    <t>Botoeira Liga-Desliga para Bomba de Incêndio Modelo BLD-1, marca VERIN  ou similar</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</si>
  <si>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</si>
  <si>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</si>
  <si>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</si>
  <si>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</si>
  <si>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</si>
  <si>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</si>
  <si>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00004721 </t>
  </si>
  <si>
    <t>PEDRA BRITADA N. 1 (9,5 a 19 MM) POSTO PEDREIRA/FORNECEDOR, SEM FRETE</t>
  </si>
  <si>
    <t xml:space="preserve"> 7959 </t>
  </si>
  <si>
    <t>Tampão em latão com corrente, d= 2 1/2", para engate rápido (incendio)</t>
  </si>
  <si>
    <t xml:space="preserve"> 11108 </t>
  </si>
  <si>
    <t>Tampa de ferro fundido (60x40cm)</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</si>
  <si>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</si>
  <si>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</si>
  <si>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</si>
  <si>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</si>
  <si>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</si>
  <si>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</si>
  <si>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</si>
  <si>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</si>
  <si>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00012815 </t>
  </si>
  <si>
    <t>FITA CREPE ROLO DE 25 MM X 50 M</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</si>
  <si>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</si>
  <si>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</si>
  <si>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</si>
  <si>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</si>
  <si>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</si>
  <si>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</si>
  <si>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88251 </t>
  </si>
  <si>
    <t>AUXILIAR DE SERRALHEIRO COM ENCARGOS COMPLEMENTARES</t>
  </si>
  <si>
    <t xml:space="preserve"> 88315 </t>
  </si>
  <si>
    <t>SERRALHEIRO COM ENCARGOS COMPLEMENTARES</t>
  </si>
  <si>
    <t xml:space="preserve"> 00007307 </t>
  </si>
  <si>
    <t>FUNDO ANTICORROSIVO PARA METAIS FERROSOS (ZARCAO)</t>
  </si>
  <si>
    <t xml:space="preserve"> I7509 </t>
  </si>
  <si>
    <t>REDE DE GÁS P/ COZINHA</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</si>
  <si>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</si>
  <si>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</si>
  <si>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</si>
  <si>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4875 </t>
  </si>
  <si>
    <t>Letras aço inox 15 x 15cm</t>
  </si>
  <si>
    <t xml:space="preserve"> 00000546 </t>
  </si>
  <si>
    <t>BARRA DE FERRO CHATA, RETANGULAR (QUALQUER BITOLA)</t>
  </si>
  <si>
    <t xml:space="preserve"> 00001332 </t>
  </si>
  <si>
    <t>CHAPA DE ACO GROSSA, ASTM A36, E = 3/8 " (9,53 MM) 74,69 KG/M2</t>
  </si>
  <si>
    <t xml:space="preserve"> 00011002 </t>
  </si>
  <si>
    <t>ELETRODO REVESTIDO AWS - E6013, DIAMETRO IGUAL A 2,50 MM</t>
  </si>
  <si>
    <t xml:space="preserve"> 00021013 </t>
  </si>
  <si>
    <t>TUBO ACO GALVANIZADO COM COSTURA, CLASSE LEVE, DN 50 MM ( 2"),  E = 3,00 MM,  *4,40* KG/M (NBR 5580)</t>
  </si>
  <si>
    <t xml:space="preserve"> 00021012 </t>
  </si>
  <si>
    <t>TUBO ACO GALVANIZADO COM COSTURA, CLASSE LEVE, DN 40 MM ( 1 1/2"),  E = 3,00 MM,  *3,48* KG/M (NBR 5580)</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</si>
  <si>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</si>
  <si>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</si>
  <si>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</si>
  <si>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</si>
  <si>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</si>
  <si>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</si>
  <si>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00012358 </t>
  </si>
  <si>
    <t>MASTRO SIMPLES GALVANIZADO DIAMETRO NOMINAL 2", COMPRIMENTO 3 M</t>
  </si>
  <si>
    <t xml:space="preserve"> 00012214 </t>
  </si>
  <si>
    <t>LAMPADA VAPOR MERCURIO 125 W (BASE E27)</t>
  </si>
  <si>
    <t xml:space="preserve"> 00039374 </t>
  </si>
  <si>
    <t>REATOR INTERNO/INTEGRADO PARA LAMPADA VAPOR METALICO 400 W, ALTO FATOR DE POTENCIA</t>
  </si>
  <si>
    <t xml:space="preserve"> 00013390 </t>
  </si>
  <si>
    <t>REFLETOR REDONDO EM ALUMINIO ANODIZADO PARA LAMPADA VAPOR DE MERCURIO/SODIO, CORPO EM ALUMINIO COM PINTURA EPOXI, PARA LAMPADA E-27 DE 300 W, COM SUPORTE REDONDO E ALCA REGULAVEL PARA FIXACAO.</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</si>
  <si>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</si>
  <si>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</si>
  <si>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</si>
  <si>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</si>
  <si>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</si>
  <si>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</si>
  <si>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1997 </t>
  </si>
  <si>
    <t>Sabão em pó</t>
  </si>
  <si>
    <t xml:space="preserve"> 2414 </t>
  </si>
  <si>
    <t>Vassoura piaçava</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</si>
  <si>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</si>
  <si>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</si>
  <si>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</si>
  <si>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</si>
  <si>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</si>
  <si>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</si>
  <si>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</si>
  <si>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URBA - URBANIZAÇÃO</t>
  </si>
  <si>
    <t xml:space="preserve"> 00043130 </t>
  </si>
  <si>
    <t>ARAME GALVANIZADO 12 BWG, D = 2,76 MM (0,048 KG/M) OU 14 BWG, D = 2,11 MM (0,026 KG/M)</t>
  </si>
  <si>
    <t xml:space="preserve"> 00007158 </t>
  </si>
  <si>
    <t>TELA DE ARAME GALVANIZADA QUADRANGULAR / LOSANGULAR, FIO 2,77 MM (12 BWG), MALHA 5 X 5 CM, H = 2 M</t>
  </si>
  <si>
    <t xml:space="preserve"> 00007698 </t>
  </si>
  <si>
    <t>TUBO ACO GALVANIZADO COM COSTURA, CLASSE MEDIA, DN 1.1/4", E = *3,25* MM, PESO *3,14* KG/M (NBR 5580)</t>
  </si>
  <si>
    <t xml:space="preserve"> 00007696 </t>
  </si>
  <si>
    <t>TUBO ACO GALVANIZADO COM COSTURA, CLASSE MEDIA, DN 2", E = *3,65* MM, PESO *5,10* KG/M (NBR 5580)</t>
  </si>
  <si>
    <t xml:space="preserve"> 00003799 </t>
  </si>
  <si>
    <t>LUMINARIA DE SOBREPOR EM CHAPA DE ACO PARA 2 LAMPADAS FLUORESCENTES DE *36* W, ALETADA, COMPLETA (LAMPADAS E REATOR INCLUSOS)</t>
  </si>
  <si>
    <t xml:space="preserve"> 96985 </t>
  </si>
  <si>
    <t>HASTE DE ATERRAMENTO 5/8  PARA SPDA - FORNECIMENTO E INSTALAÇÃO. AF_12/2017</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</si>
  <si>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</si>
  <si>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</si>
  <si>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</si>
  <si>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</si>
  <si>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</si>
  <si>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</si>
  <si>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</si>
  <si>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</si>
  <si>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</si>
  <si>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</si>
  <si>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</si>
  <si>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</si>
  <si>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</si>
  <si>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</si>
  <si>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</si>
  <si>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</si>
  <si>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
  </si>
  <si>
    <t xml:space="preserve"> 1,11</t>
  </si>
  <si>
    <t xml:space="preserve"> 00006189 </t>
  </si>
  <si>
    <t>TABUA NAO APARELHADA *2,5 X 30* CM, EM MACARANDUBA, ANGELIM OU EQUIVALENTE DA REGIAO - BRUTA</t>
  </si>
  <si>
    <t xml:space="preserve"> 65,60</t>
  </si>
  <si>
    <t xml:space="preserve"> 3.280,00</t>
  </si>
  <si>
    <t xml:space="preserve"> 00006193 </t>
  </si>
  <si>
    <t>TABUA  NAO  APARELHADA  *2,5 X 20* CM, EM MACARANDUBA, ANGELIM OU EQUIVALENTE DA REGIAO - BRUTA</t>
  </si>
  <si>
    <t xml:space="preserve"> 0,42</t>
  </si>
  <si>
    <t xml:space="preserve"> 00004517 </t>
  </si>
  <si>
    <t>SARRAFO *2,5 X 7,5* CM EM PINUS, MISTA OU EQUIVALENTE DA REGIAO - BRUTA</t>
  </si>
  <si>
    <t xml:space="preserve"> 0,15</t>
  </si>
  <si>
    <t xml:space="preserve"> 00012010 </t>
  </si>
  <si>
    <t>CONDULETE EM PVC, TIPO "B", SEM TAMPA, DE 1/2" OU 3/4"</t>
  </si>
  <si>
    <t xml:space="preserve"> 00012016 </t>
  </si>
  <si>
    <t>CONDULETE EM PVC, TIPO "LB", SEM TAMPA, DE 1/2" OU 3/4"</t>
  </si>
  <si>
    <t xml:space="preserve"> 0,16</t>
  </si>
  <si>
    <t xml:space="preserve"> 0,04</t>
  </si>
  <si>
    <t xml:space="preserve"> 0,41</t>
  </si>
  <si>
    <t xml:space="preserve"> 0,18</t>
  </si>
  <si>
    <t xml:space="preserve"> 0,36</t>
  </si>
  <si>
    <t xml:space="preserve"> 0,07</t>
  </si>
  <si>
    <t xml:space="preserve"> 0,05</t>
  </si>
  <si>
    <t xml:space="preserve"> 0,02</t>
  </si>
  <si>
    <t xml:space="preserve"> 0,01</t>
  </si>
  <si>
    <t xml:space="preserve"> 0,00</t>
  </si>
  <si>
    <t>Curva ABC de Serviços</t>
  </si>
  <si>
    <t>Valor  Unit</t>
  </si>
  <si>
    <t>Peso Acumulado (%)</t>
  </si>
  <si>
    <t xml:space="preserve"> 2.440,72</t>
  </si>
  <si>
    <t xml:space="preserve"> 4.881,45</t>
  </si>
  <si>
    <t xml:space="preserve"> 1,0</t>
  </si>
  <si>
    <t xml:space="preserve"> 1.795,74</t>
  </si>
  <si>
    <t xml:space="preserve"> 10,0</t>
  </si>
  <si>
    <t xml:space="preserve"> 250,0</t>
  </si>
  <si>
    <t xml:space="preserve"> 1.150,57</t>
  </si>
  <si>
    <t xml:space="preserve"> 106,23</t>
  </si>
  <si>
    <t xml:space="preserve"> 1.314,5</t>
  </si>
  <si>
    <t xml:space="preserve"> 2.625,17</t>
  </si>
  <si>
    <t xml:space="preserve"> 46,51</t>
  </si>
  <si>
    <t xml:space="preserve"> 2.625,18</t>
  </si>
  <si>
    <t xml:space="preserve"> 534,42</t>
  </si>
  <si>
    <t xml:space="preserve"> 128,66</t>
  </si>
  <si>
    <t xml:space="preserve"> 200,0</t>
  </si>
  <si>
    <t xml:space="preserve"> 150,0</t>
  </si>
  <si>
    <t xml:space="preserve"> 417,87</t>
  </si>
  <si>
    <t xml:space="preserve"> 35,0</t>
  </si>
  <si>
    <t xml:space="preserve"> 220,0</t>
  </si>
  <si>
    <t xml:space="preserve"> 300,0</t>
  </si>
  <si>
    <t xml:space="preserve"> 0,49</t>
  </si>
  <si>
    <t xml:space="preserve"> 0,47</t>
  </si>
  <si>
    <t xml:space="preserve"> 355,0</t>
  </si>
  <si>
    <t xml:space="preserve"> 135,0</t>
  </si>
  <si>
    <t xml:space="preserve"> 0,44</t>
  </si>
  <si>
    <t xml:space="preserve"> 600,0</t>
  </si>
  <si>
    <t xml:space="preserve"> 530,0</t>
  </si>
  <si>
    <t xml:space="preserve"> 266,85</t>
  </si>
  <si>
    <t xml:space="preserve"> 250,19</t>
  </si>
  <si>
    <t xml:space="preserve"> 0,33</t>
  </si>
  <si>
    <t xml:space="preserve"> 469,62</t>
  </si>
  <si>
    <t xml:space="preserve"> 183,72</t>
  </si>
  <si>
    <t xml:space="preserve"> 5,71</t>
  </si>
  <si>
    <t xml:space="preserve"> 0,24</t>
  </si>
  <si>
    <t xml:space="preserve"> 30,12</t>
  </si>
  <si>
    <t xml:space="preserve"> 0,23</t>
  </si>
  <si>
    <t xml:space="preserve"> 0,22</t>
  </si>
  <si>
    <t xml:space="preserve"> 120,0</t>
  </si>
  <si>
    <t xml:space="preserve"> 2.633,0</t>
  </si>
  <si>
    <t xml:space="preserve"> 400,41</t>
  </si>
  <si>
    <t xml:space="preserve"> 0,20</t>
  </si>
  <si>
    <t xml:space="preserve"> 7,0</t>
  </si>
  <si>
    <t xml:space="preserve"> 196,21</t>
  </si>
  <si>
    <t xml:space="preserve"> 219,52</t>
  </si>
  <si>
    <t xml:space="preserve"> 0,17</t>
  </si>
  <si>
    <t xml:space="preserve"> 3,75</t>
  </si>
  <si>
    <t xml:space="preserve"> 17,0</t>
  </si>
  <si>
    <t xml:space="preserve"> 6,0</t>
  </si>
  <si>
    <t xml:space="preserve"> 810,74</t>
  </si>
  <si>
    <t xml:space="preserve"> 0,14</t>
  </si>
  <si>
    <t xml:space="preserve"> 96,28</t>
  </si>
  <si>
    <t xml:space="preserve"> 3,0</t>
  </si>
  <si>
    <t xml:space="preserve"> 2.114,59</t>
  </si>
  <si>
    <t xml:space="preserve"> 0,11</t>
  </si>
  <si>
    <t xml:space="preserve"> 90,0</t>
  </si>
  <si>
    <t xml:space="preserve"> 50,0</t>
  </si>
  <si>
    <t xml:space="preserve"> 5,0</t>
  </si>
  <si>
    <t xml:space="preserve"> 325,15</t>
  </si>
  <si>
    <t xml:space="preserve"> 1,43</t>
  </si>
  <si>
    <t xml:space="preserve"> 3.023,86</t>
  </si>
  <si>
    <t xml:space="preserve"> 2,0</t>
  </si>
  <si>
    <t xml:space="preserve"> 137,91</t>
  </si>
  <si>
    <t xml:space="preserve"> 9,0</t>
  </si>
  <si>
    <t xml:space="preserve"> 0,08</t>
  </si>
  <si>
    <t xml:space="preserve"> 122,91</t>
  </si>
  <si>
    <t xml:space="preserve"> 25,0</t>
  </si>
  <si>
    <t xml:space="preserve"> 22,49</t>
  </si>
  <si>
    <t xml:space="preserve"> 1.451,34</t>
  </si>
  <si>
    <t xml:space="preserve"> 11,0</t>
  </si>
  <si>
    <t xml:space="preserve"> 15,0</t>
  </si>
  <si>
    <t xml:space="preserve"> 52,0</t>
  </si>
  <si>
    <t xml:space="preserve"> 0,06</t>
  </si>
  <si>
    <t xml:space="preserve"> 4,5</t>
  </si>
  <si>
    <t xml:space="preserve"> 22,0</t>
  </si>
  <si>
    <t xml:space="preserve"> 4,0</t>
  </si>
  <si>
    <t xml:space="preserve"> 14,0</t>
  </si>
  <si>
    <t xml:space="preserve"> 130,0</t>
  </si>
  <si>
    <t xml:space="preserve"> 48,0</t>
  </si>
  <si>
    <t xml:space="preserve"> 0,03</t>
  </si>
  <si>
    <t xml:space="preserve"> 16,0</t>
  </si>
  <si>
    <t xml:space="preserve"> 30,0</t>
  </si>
  <si>
    <t xml:space="preserve"> 1.580,0</t>
  </si>
  <si>
    <t xml:space="preserve"> 0,60</t>
  </si>
  <si>
    <t xml:space="preserve"> 61,0</t>
  </si>
  <si>
    <t xml:space="preserve"> 14,75</t>
  </si>
  <si>
    <t xml:space="preserve"> 2.418,6</t>
  </si>
  <si>
    <t xml:space="preserve"> 76,0</t>
  </si>
  <si>
    <t xml:space="preserve"> 99,64</t>
  </si>
  <si>
    <t xml:space="preserve"> 42,0</t>
  </si>
  <si>
    <t xml:space="preserve"> 19,6</t>
  </si>
  <si>
    <t xml:space="preserve"> 43,0</t>
  </si>
  <si>
    <t xml:space="preserve"> 99,74</t>
  </si>
  <si>
    <t xml:space="preserve"> 29,0</t>
  </si>
  <si>
    <t xml:space="preserve"> 55,0</t>
  </si>
  <si>
    <t xml:space="preserve"> 99,77</t>
  </si>
  <si>
    <t xml:space="preserve"> 18,0</t>
  </si>
  <si>
    <t xml:space="preserve"> 23,0</t>
  </si>
  <si>
    <t xml:space="preserve"> 99,80</t>
  </si>
  <si>
    <t xml:space="preserve"> 99,81</t>
  </si>
  <si>
    <t xml:space="preserve"> 24,0</t>
  </si>
  <si>
    <t xml:space="preserve"> 36,0</t>
  </si>
  <si>
    <t xml:space="preserve"> 99,84</t>
  </si>
  <si>
    <t xml:space="preserve"> 28,0</t>
  </si>
  <si>
    <t xml:space="preserve"> 99,85</t>
  </si>
  <si>
    <t xml:space="preserve"> 44,0</t>
  </si>
  <si>
    <t xml:space="preserve"> 6,57</t>
  </si>
  <si>
    <t xml:space="preserve"> 99,86</t>
  </si>
  <si>
    <t xml:space="preserve"> 8,0</t>
  </si>
  <si>
    <t xml:space="preserve"> 99,87</t>
  </si>
  <si>
    <t xml:space="preserve"> 99,88</t>
  </si>
  <si>
    <t xml:space="preserve"> 99,89</t>
  </si>
  <si>
    <t xml:space="preserve"> 20,0</t>
  </si>
  <si>
    <t xml:space="preserve"> 99,90</t>
  </si>
  <si>
    <t xml:space="preserve"> 99,91</t>
  </si>
  <si>
    <t xml:space="preserve"> 99,92</t>
  </si>
  <si>
    <t xml:space="preserve"> 99,93</t>
  </si>
  <si>
    <t xml:space="preserve"> 31,0</t>
  </si>
  <si>
    <t xml:space="preserve"> 99,94</t>
  </si>
  <si>
    <t xml:space="preserve"> 99,95</t>
  </si>
  <si>
    <t xml:space="preserve"> 99,96</t>
  </si>
  <si>
    <t xml:space="preserve"> 99,97</t>
  </si>
  <si>
    <t xml:space="preserve"> 99,98</t>
  </si>
  <si>
    <t xml:space="preserve"> 7,1</t>
  </si>
  <si>
    <t xml:space="preserve"> 112,56</t>
  </si>
  <si>
    <t xml:space="preserve"> 99,99</t>
  </si>
  <si>
    <t xml:space="preserve"> 12,0</t>
  </si>
  <si>
    <t xml:space="preserve"> 100,0</t>
  </si>
  <si>
    <t xml:space="preserve"> 100,00</t>
  </si>
  <si>
    <t>Cronograma Físico e Financeiro</t>
  </si>
  <si>
    <t>Total Por Etapa</t>
  </si>
  <si>
    <t>30 DIAS</t>
  </si>
  <si>
    <t>60 DIAS</t>
  </si>
  <si>
    <t>90 DIAS</t>
  </si>
  <si>
    <t>120 DIAS</t>
  </si>
  <si>
    <t>150 DIAS</t>
  </si>
  <si>
    <t>180 DIAS</t>
  </si>
  <si>
    <t>210 DIAS</t>
  </si>
  <si>
    <t>240 DIAS</t>
  </si>
  <si>
    <t>270 DIAS</t>
  </si>
  <si>
    <t>300 DIAS</t>
  </si>
  <si>
    <t>Porcentagem</t>
  </si>
  <si>
    <t>Custo</t>
  </si>
  <si>
    <t>Porcentagem Acumulado</t>
  </si>
  <si>
    <t>Custo Acumulado</t>
  </si>
  <si>
    <t>Total sem BDI</t>
  </si>
  <si>
    <t>Total do BDI</t>
  </si>
  <si>
    <t>Orçamento Sintético</t>
  </si>
  <si>
    <t xml:space="preserve"> 94 </t>
  </si>
  <si>
    <t>SUBESTAÇÃO ÁREA 112,5 KVA 13.8 KV</t>
  </si>
  <si>
    <t>REVISÃO DO PROJETO  ARQUITETONICO</t>
  </si>
  <si>
    <t>PROJETO EXECUTIVO ESTRUTURAL</t>
  </si>
  <si>
    <t xml:space="preserve"> 3.2.4 </t>
  </si>
  <si>
    <t xml:space="preserve"> 96544 </t>
  </si>
  <si>
    <t>ARMAÇÃO DE BLOCO, VIGA BALDRAME OU SAPATA UTILIZANDO AÇO CA-50 DE 6,3 MM - MONTAGEM. AF_06/2017</t>
  </si>
  <si>
    <t xml:space="preserve"> 96546 </t>
  </si>
  <si>
    <t>ARMAÇÃO DE BLOCO, VIGA BALDRAME OU SAPATA UTILIZANDO AÇO CA-50 DE 10 MM - MONTAGEM. AF_06/2017</t>
  </si>
  <si>
    <t xml:space="preserve"> 96547 </t>
  </si>
  <si>
    <t>ARMAÇÃO DE BLOCO, VIGA BALDRAME OU SAPATA UTILIZANDO AÇO CA-50 DE 12,5 MM - MONTAGEM. AF_06/2017</t>
  </si>
  <si>
    <t xml:space="preserve"> 96543 </t>
  </si>
  <si>
    <t>ARMAÇÃO DE BLOCO, VIGA BALDRAME E SAPATA UTILIZANDO AÇO CA-60 DE 5 MM - MONTAGEM. AF_06/2017</t>
  </si>
  <si>
    <t xml:space="preserve"> 96535 </t>
  </si>
  <si>
    <t>FABRICAÇÃO, MONTAGEM E DESMONTAGEM DE FÔRMA PARA SAPATA, EM MADEIRA SERRADA, E=25 MM, 4 UTILIZAÇÕES. AF_06/2017</t>
  </si>
  <si>
    <t xml:space="preserve"> 5.8 </t>
  </si>
  <si>
    <t xml:space="preserve"> 96557 </t>
  </si>
  <si>
    <t>CONCRETAGEM DE BLOCOS DE COROAMENTO E VIGAS BALDRAMES, FCK 30 MPA, COM USO DE BOMBA  LANÇAMENTO, ADENSAMENTO E ACABAMENTO. AF_06/2017</t>
  </si>
  <si>
    <t xml:space="preserve"> 5.9 </t>
  </si>
  <si>
    <t xml:space="preserve"> 96548 </t>
  </si>
  <si>
    <t>ARMAÇÃO DE BLOCO, VIGA BALDRAME OU SAPATA UTILIZANDO AÇO CA-50 DE 16 MM - MONTAGEM. AF_06/2017</t>
  </si>
  <si>
    <t xml:space="preserve"> 5.10 </t>
  </si>
  <si>
    <t xml:space="preserve"> 92778 </t>
  </si>
  <si>
    <t>ARMAÇÃO DE PILAR OU VIGA DE UMA ESTRUTURA CONVENCIONAL DE CONCRETO ARMADO EM UMA EDIFICAÇÃO TÉRREA OU SOBRADO UTILIZANDO AÇO CA-50 DE 10,0 MM - MONTAGEM. AF_12/2015</t>
  </si>
  <si>
    <t xml:space="preserve"> 5.11 </t>
  </si>
  <si>
    <t xml:space="preserve"> 92777 </t>
  </si>
  <si>
    <t>ARMAÇÃO DE PILAR OU VIGA DE UMA ESTRUTURA CONVENCIONAL DE CONCRETO ARMADO EM UMA EDIFICAÇÃO TÉRREA OU SOBRADO UTILIZANDO AÇO CA-50 DE 8,0 MM - MONTAGEM. AF_12/2015</t>
  </si>
  <si>
    <t xml:space="preserve"> 5.12 </t>
  </si>
  <si>
    <t xml:space="preserve"> 92776 </t>
  </si>
  <si>
    <t>ARMAÇÃO DE PILAR OU VIGA DE UMA ESTRUTURA CONVENCIONAL DE CONCRETO ARMADO EM UMA EDIFICAÇÃO TÉRREA OU SOBRADO UTILIZANDO AÇO CA-50 DE 6,3 MM - MONTAGEM. AF_12/2015</t>
  </si>
  <si>
    <t xml:space="preserve"> 5.13 </t>
  </si>
  <si>
    <t xml:space="preserve"> 92779 </t>
  </si>
  <si>
    <t>ARMAÇÃO DE PILAR OU VIGA DE UMA ESTRUTURA CONVENCIONAL DE CONCRETO ARMADO EM UMA EDIFICAÇÃO TÉRREA OU SOBRADO UTILIZANDO AÇO CA-50 DE 12,5 MM - MONTAGEM. AF_12/2015</t>
  </si>
  <si>
    <t xml:space="preserve"> 5.14 </t>
  </si>
  <si>
    <t xml:space="preserve"> 92775 </t>
  </si>
  <si>
    <t>ARMAÇÃO DE PILAR OU VIGA DE UMA ESTRUTURA CONVENCIONAL DE CONCRETO ARMADO EM UMA EDIFICAÇÃO TÉRREA OU SOBRADO UTILIZANDO AÇO CA-60 DE 5,0 MM - MONTAGEM. AF_12/2015</t>
  </si>
  <si>
    <t xml:space="preserve"> 5.15 </t>
  </si>
  <si>
    <t xml:space="preserve"> 92780 </t>
  </si>
  <si>
    <t>ARMAÇÃO DE PILAR OU VIGA DE UMA ESTRUTURA CONVENCIONAL DE CONCRETO ARMADO EM UMA EDIFICAÇÃO TÉRREA OU SOBRADO UTILIZANDO AÇO CA-50 DE 16,0 MM - MONTAGEM. AF_12/2015</t>
  </si>
  <si>
    <t xml:space="preserve"> 5.16 </t>
  </si>
  <si>
    <t xml:space="preserve"> 92718 </t>
  </si>
  <si>
    <t>CONCRETAGEM DE PILARES, FCK = 25 MPA,  COM USO DE BALDES EM EDIFICAÇÃO COM SEÇÃO MÉDIA DE PILARES MENOR OU IGUAL A 0,25 M² - LANÇAMENTO, ADENSAMENTO E ACABAMENTO. AF_12/2015</t>
  </si>
  <si>
    <t xml:space="preserve"> 5.17 </t>
  </si>
  <si>
    <t xml:space="preserve"> 92723 </t>
  </si>
  <si>
    <t>CONCRETAGEM DE VIGAS E LAJES, FCK=20 MPA, PARA LAJES PREMOLDADAS COM USO DE BOMBA EM EDIFICAÇÃO COM ÁREA MÉDIA DE LAJES MENOR OU IGUAL A 20 M² - LANÇAMENTO, ADENSAMENTO E ACABAMENTO. AF_12/2015</t>
  </si>
  <si>
    <t xml:space="preserve"> 5.18 </t>
  </si>
  <si>
    <t xml:space="preserve"> 92443 </t>
  </si>
  <si>
    <t>MONTAGEM E DESMONTAGEM DE FÔRMA DE PILARES RETANGULARES E ESTRUTURAS SIMILARES, PÉ-DIREITO SIMPLES, EM CHAPA DE MADEIRA COMPENSADA PLASTIFICADA, 18 UTILIZAÇÕES. AF_09/2020</t>
  </si>
  <si>
    <t xml:space="preserve"> 5.19 </t>
  </si>
  <si>
    <t xml:space="preserve"> 92480 </t>
  </si>
  <si>
    <t>MONTAGEM E DESMONTAGEM DE FÔRMA DE VIGA, ESCORAMENTO METÁLICO, PÉ-DIREITO SIMPLES, EM CHAPA DE MADEIRA PLASTIFICADA, 18 UTILIZAÇÕES. AF_09/2020</t>
  </si>
  <si>
    <t xml:space="preserve"> 5.20 </t>
  </si>
  <si>
    <t xml:space="preserve"> 92785 </t>
  </si>
  <si>
    <t>ARMAÇÃO DE LAJE DE UMA ESTRUTURA CONVENCIONAL DE CONCRETO ARMADO EM UMA EDIFICAÇÃO TÉRREA OU SOBRADO UTILIZANDO AÇO CA-50 DE 6,3 MM - MONTAGEM. AF_12/2015</t>
  </si>
  <si>
    <t xml:space="preserve"> 5.21 </t>
  </si>
  <si>
    <t xml:space="preserve"> 92786 </t>
  </si>
  <si>
    <t>ARMAÇÃO DE LAJE DE UMA ESTRUTURA CONVENCIONAL DE CONCRETO ARMADO EM UMA EDIFICAÇÃO TÉRREA OU SOBRADO UTILIZANDO AÇO CA-50 DE 8,0 MM - MONTAGEM. AF_12/2015</t>
  </si>
  <si>
    <t xml:space="preserve"> 5.22 </t>
  </si>
  <si>
    <t xml:space="preserve"> 92787 </t>
  </si>
  <si>
    <t>ARMAÇÃO DE LAJE DE UMA ESTRUTURA CONVENCIONAL DE CONCRETO ARMADO EM UMA EDIFICAÇÃO TÉRREA OU SOBRADO UTILIZANDO AÇO CA-50 DE 10,0 MM - MONTAGEM. AF_12/2015</t>
  </si>
  <si>
    <t xml:space="preserve"> 5.23 </t>
  </si>
  <si>
    <t xml:space="preserve"> 92784 </t>
  </si>
  <si>
    <t>ARMAÇÃO DE LAJE DE UMA ESTRUTURA CONVENCIONAL DE CONCRETO ARMADO EM UMA EDIFICAÇÃO TÉRREA OU SOBRADO UTILIZANDO AÇO CA-60 DE 5,0 MM - MONTAGEM. AF_12/2015</t>
  </si>
  <si>
    <t xml:space="preserve"> 5.24 </t>
  </si>
  <si>
    <t xml:space="preserve"> 92724 </t>
  </si>
  <si>
    <t>CONCRETAGEM DE VIGAS E LAJES, FCK=20 MPA, PARA LAJES PREMOLDADAS COM USO DE BOMBA EM EDIFICAÇÃO COM ÁREA MÉDIA DE LAJES MAIOR QUE 20 M² - LANÇAMENTO, ADENSAMENTO E ACABAMENTO. AF_12/2015</t>
  </si>
  <si>
    <t xml:space="preserve"> 5.25 </t>
  </si>
  <si>
    <t xml:space="preserve"> 101963 </t>
  </si>
  <si>
    <t>LAJE PRÉ-MOLDADA UNIDIRECIONAL, BIAPOIADA, PARA PISO, ENCHIMENTO EM CERÂMICA, VIGOTA CONVENCIONAL, ALTURA TOTAL DA LAJE (ENCHIMENTO+CAPA) = (8+4). AF_11/2020</t>
  </si>
  <si>
    <t xml:space="preserve"> 94570 </t>
  </si>
  <si>
    <t>JANELA DE ALUMÍNIO DE CORRER COM 2 FOLHAS PARA VIDROS, COM VIDROS, BATENTE, ACABAMENTO COM ACETATO OU BRILHANTE E FERRAGENS. EXCLUSIVE ALIZAR E CONTRAMARCO. FORNECIMENTO E INSTALAÇÃO. AF_12/2019</t>
  </si>
  <si>
    <t xml:space="preserve"> 9.10 </t>
  </si>
  <si>
    <t xml:space="preserve"> 36 </t>
  </si>
  <si>
    <t>Portão em ferro padrão escola dim:4,0 x 2,0m, c/montantes (coluna) h=2,00m em perfil "u" de chapa udc 75x38x2,65mm (duplo), barras chatas horiz 1 1/2"x3/16" x 3,60m, e barras chatas vert 1 1/2"x3/16" x 2,00m</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</si>
  <si>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</si>
  <si>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</si>
  <si>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</si>
  <si>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 xml:space="preserve"> 101879 </t>
  </si>
  <si>
    <t>QUADRO DE DISTRIBUIÇÃO DE ENERGIA EM CHAPA DE AÇO GALVANIZADO, DE EMBUTIR, COM BARRAMENTO TRIFÁSICO, PARA 24 DISJUNTORES DIN 100A - FORNECIMENTO E INSTALAÇÃO. AF_10/2020</t>
  </si>
  <si>
    <t>ADAPTADOR DE REDUÇÃO DE CONDULETE PVC</t>
  </si>
  <si>
    <t xml:space="preserve"> 31 </t>
  </si>
  <si>
    <t>Tampa interruptor/tomada p/condulete em alumínio fundido</t>
  </si>
  <si>
    <t xml:space="preserve"> 95811 </t>
  </si>
  <si>
    <t>CONDULETE DE PVC, TIPO LB, PARA ELETRODUTO DE PVC SOLDÁVEL DN 25 MM (3/4''), APARENTE - FORNECIMENTO E INSTALAÇÃO. AF_11/2016</t>
  </si>
  <si>
    <t xml:space="preserve"> 91854 </t>
  </si>
  <si>
    <t>ELETRODUTO FLEXÍVEL CORRUGADO, PVC, DN 25 MM (3/4"), PARA CIRCUITOS TERMINAIS, INSTALADO EM PAREDE - FORNECIMENTO E INSTALAÇÃO. AF_12/2015</t>
  </si>
  <si>
    <t xml:space="preserve"> 14.30 </t>
  </si>
  <si>
    <t xml:space="preserve"> 91839 </t>
  </si>
  <si>
    <t>ELETRODUTO FLEXÍVEL LISO, PEAD, DN 32 MM (1"), PARA CIRCUITOS TERMINAIS, INSTALADO EM FORRO - FORNECIMENTO E INSTALAÇÃO. AF_12/2015</t>
  </si>
  <si>
    <t xml:space="preserve"> 14.31 </t>
  </si>
  <si>
    <t xml:space="preserve"> 17.14 </t>
  </si>
  <si>
    <t>FORNECIMENTO E COLOCAÇÃO DE CONCERTINAS EM ESPIRAL D=450mm</t>
  </si>
  <si>
    <t>m</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</si>
  <si>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</si>
  <si>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</si>
  <si>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</si>
  <si>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</si>
  <si>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</si>
  <si>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</si>
  <si>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95 </t>
  </si>
  <si>
    <t>POSTE DE CONCRETO DUPLO T H=11M E CARGA NOMINAL 600KG INCLUSIVE E ESCAVACAO, EXCLUSIVE TRANSPORTE - FORNECIMENTO E INSTALACAO.</t>
  </si>
  <si>
    <t xml:space="preserve"> 96 </t>
  </si>
  <si>
    <t>MONTAGEM ELETROMECÂNICA DE ESTRUTURA DE AT T/ CE3-TC 13,8KV S/ TRAFO.</t>
  </si>
  <si>
    <t xml:space="preserve"> 97 </t>
  </si>
  <si>
    <t>INSTALAÇÃO DE MEDIÇÃO COM PROTEÇÃO PARA TRANSFORMADOR DE 112.5 KVA.</t>
  </si>
  <si>
    <t xml:space="preserve"> 98 </t>
  </si>
  <si>
    <t>CUBÍCULO DE MEDIÇÃO E RECUO DE MURO</t>
  </si>
  <si>
    <t xml:space="preserve"> 99 </t>
  </si>
  <si>
    <t>LANÇAMENTO E NIVELAMENTO DE CONDUTOR CABO PROTEGIDO 15KV XLPE AL 35mm², INCLUINDO MENSSAGEIRO E ESPAÇADOR LOSANGULAR.</t>
  </si>
  <si>
    <t xml:space="preserve"> 100 </t>
  </si>
  <si>
    <t>CABO DE ALUMINIO NU COM ALAMA DE AÇO BITOLA 1/0 AWG</t>
  </si>
  <si>
    <t xml:space="preserve"> 101 </t>
  </si>
  <si>
    <t>SOLICITAÇÃO DE EVT JUNTO A EQUATORIAL</t>
  </si>
  <si>
    <t xml:space="preserve"> 92794 </t>
  </si>
  <si>
    <t>CORTE E DOBRA DE AÇO CA-50, DIÂMETRO DE 10,0 MM, UTILIZADO EM ESTRUTURAS DIVERSAS, EXCETO LAJES. AF_12/2015</t>
  </si>
  <si>
    <t xml:space="preserve"> 92795 </t>
  </si>
  <si>
    <t>CORTE E DOBRA DE AÇO CA-50, DIÂMETRO DE 12,5 MM, UTILIZADO EM ESTRUTURAS DIVERSAS, EXCETO LAJES. AF_12/2015</t>
  </si>
  <si>
    <t xml:space="preserve"> 00040304 </t>
  </si>
  <si>
    <t>PREGO DE ACO POLIDO COM CABECA DUPLA 17 X 27 (2 1/2 X 11)</t>
  </si>
  <si>
    <t xml:space="preserve"> 00005074 </t>
  </si>
  <si>
    <t>PREGO DE ACO POLIDO COM CABECA 15 X 18 (1 1/2 X 13)</t>
  </si>
  <si>
    <t xml:space="preserve"> 00005073 </t>
  </si>
  <si>
    <t>PREGO DE ACO POLIDO COM CABECA 17 X 24 (2 1/4 X 11)</t>
  </si>
  <si>
    <t xml:space="preserve"> 92796 </t>
  </si>
  <si>
    <t>CORTE E DOBRA DE AÇO CA-50, DIÂMETRO DE 16,0 MM, UTILIZADO EM ESTRUTURAS DIVERSAS, EXCETO LAJES. AF_12/2015</t>
  </si>
  <si>
    <t xml:space="preserve"> 00001524 </t>
  </si>
  <si>
    <t>CONCRETO USINADO BOMBEAVEL, CLASSE DE RESISTENCIA C20, COM BRITA 0 E 1, SLUMP = 100 +/- 20 MM, INCLUI SERVICO DE BOMBEAMENTO (NBR 8953)</t>
  </si>
  <si>
    <t xml:space="preserve"> 92264 </t>
  </si>
  <si>
    <t>FABRICAÇÃO DE FÔRMA PARA PILARES E ESTRUTURAS SIMILARES, EM CHAPA DE MADEIRA COMPENSADA PLASTIFICADA, E = 18 MM. AF_09/2020</t>
  </si>
  <si>
    <t xml:space="preserve"> 00040275 </t>
  </si>
  <si>
    <t>LOCACAO DE VIGA SANDUICHE METALICA VAZADA PARA TRAVAMENTO DE PILARES, ALTURA DE *8* CM, LARGURA DE *6* CM E EXTENSAO DE 2 M</t>
  </si>
  <si>
    <t>MES</t>
  </si>
  <si>
    <t xml:space="preserve"> 00040271 </t>
  </si>
  <si>
    <t>LOCACAO DE APRUMADOR METALICO DE PILAR, COM ALTURA E ANGULO REGULAVEIS, EXTENSAO DE *1,50* A *2,80* M</t>
  </si>
  <si>
    <t xml:space="preserve"> 00040287 </t>
  </si>
  <si>
    <t>LOCACAO DE BARRA DE ANCORAGEM DE 0,80 A 1,20 M DE EXTENSAO, COM ROSCA DE 5/8", INCLUINDO PORCA E FLANGE</t>
  </si>
  <si>
    <t xml:space="preserve"> 92266 </t>
  </si>
  <si>
    <t>FABRICAÇÃO DE FÔRMA PARA VIGAS, EM CHAPA DE MADEIRA COMPENSADA PLASTIFICADA, E = 18 MM. AF_09/2020</t>
  </si>
  <si>
    <t xml:space="preserve"> 00010749 </t>
  </si>
  <si>
    <t>LOCACAO DE ESCORA METALICA TELESCOPICA, COM ALTURA REGULAVEL DE *1,80* A *3,20* M, COM CAPACIDADE DE CARGA DE NO MINIMO 1000 KGF (10 KN), INCLUSO TRIPE E FORCADO</t>
  </si>
  <si>
    <t xml:space="preserve"> 00040339 </t>
  </si>
  <si>
    <t>LOCACAO DE CRUZETA PARA ESCORA METALICA</t>
  </si>
  <si>
    <t xml:space="preserve"> 92801 </t>
  </si>
  <si>
    <t>CORTE E DOBRA DE AÇO CA-50, DIÂMETRO DE 6,3 MM, UTILIZADO EM LAJE. AF_12/2015</t>
  </si>
  <si>
    <t xml:space="preserve"> 92802 </t>
  </si>
  <si>
    <t>CORTE E DOBRA DE AÇO CA-50, DIÂMETRO DE 8,0 MM, UTILIZADO EM LAJE. AF_12/2015</t>
  </si>
  <si>
    <t xml:space="preserve"> 92800 </t>
  </si>
  <si>
    <t>CORTE E DOBRA DE AÇO CA-60, DIÂMETRO DE 5,0 MM, UTILIZADO EM LAJE. AF_12/2015</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</si>
  <si>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</si>
  <si>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</si>
  <si>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</si>
  <si>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</si>
  <si>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00003743 </t>
  </si>
  <si>
    <t>LAJE PRE-MOLDADA CONVENCIONAL (LAJOTAS + VIGOTAS) PARA PISO, UNIDIRECIONAL, SOBRECARGA DE 200 KG/M2, VAO ATE 3,50 M (SEM COLOCACAO)</t>
  </si>
  <si>
    <t xml:space="preserve"> 100466 </t>
  </si>
  <si>
    <t>ARGAMASSA TRAÇO 1:0,5:4,5  (EM VOLUME DE CIMENTO, CAL E AREIA MÉDIA ÚMIDA), PREPARO MECÂNICO COM MISTURADOR DE EIXO HORIZONTAL DE 600 KG. AF_08/2019</t>
  </si>
  <si>
    <t xml:space="preserve"> 88317 </t>
  </si>
  <si>
    <t>SOLDADOR COM ENCARGOS COMPLEMENTARES</t>
  </si>
  <si>
    <t xml:space="preserve"> 257 </t>
  </si>
  <si>
    <t>Barra chata de ferro 1 1/2" x 1/4" (1,90 kg/m)</t>
  </si>
  <si>
    <t xml:space="preserve"> 1735 </t>
  </si>
  <si>
    <t>Perfil Aço, U Dobrado de chapa - UDC simples - 75 x 38 x 2,65 mm (3,01 kg/m)</t>
  </si>
  <si>
    <t xml:space="preserve"> 00012039 </t>
  </si>
  <si>
    <t>QUADRO DE DISTRIBUICAO COM BARRAMENTO TRIFASICO, DE EMBUTIR, EM CHAPA DE ACO GALVANIZADO, PARA 24 DISJUNTORES DIN, 100 A</t>
  </si>
  <si>
    <t xml:space="preserve"> 13368 </t>
  </si>
  <si>
    <t xml:space="preserve"> 00002688 </t>
  </si>
  <si>
    <t>ELETRODUTO PVC FLEXIVEL CORRUGADO, COR AMARELA, DE 25 MM</t>
  </si>
  <si>
    <t xml:space="preserve"> 91170 </t>
  </si>
  <si>
    <t>FIXAÇÃO DE TUBOS HORIZONTAIS DE PVC, CPVC OU COBRE DIÂMETROS MENORES OU IGUAIS A 40 MM OU ELETROCALHAS ATÉ 150MM DE LARGURA, COM ABRAÇADEIRA METÁLICA RÍGIDA TIPO D 1/2, FIXADA EM PERFILADO EM LAJE. AF_05/2015</t>
  </si>
  <si>
    <t xml:space="preserve"> 00040401 </t>
  </si>
  <si>
    <t>ELETRODUTO FLEXIVEL PLANO EM PEAD, COR PRETA E LARANJA,  DIAMETRO 32 MM</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</si>
  <si>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</si>
  <si>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</si>
  <si>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</si>
  <si>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</si>
  <si>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</si>
  <si>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</si>
  <si>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1.834,07</t>
  </si>
  <si>
    <t xml:space="preserve"> 1.697,95</t>
  </si>
  <si>
    <t xml:space="preserve"> 1.712,21</t>
  </si>
  <si>
    <t xml:space="preserve"> 141,51</t>
  </si>
  <si>
    <t xml:space="preserve"> 123,0</t>
  </si>
  <si>
    <t xml:space="preserve"> 645,88</t>
  </si>
  <si>
    <t xml:space="preserve"> 50,37</t>
  </si>
  <si>
    <t xml:space="preserve"> 45,48</t>
  </si>
  <si>
    <t xml:space="preserve"> 42,8</t>
  </si>
  <si>
    <t xml:space="preserve"> 1.087,8</t>
  </si>
  <si>
    <t xml:space="preserve"> 39,0</t>
  </si>
  <si>
    <t xml:space="preserve"> 1.320,8</t>
  </si>
  <si>
    <t xml:space="preserve"> 122,76</t>
  </si>
  <si>
    <t xml:space="preserve"> 2.951,88</t>
  </si>
  <si>
    <t xml:space="preserve"> 31,38</t>
  </si>
  <si>
    <t xml:space="preserve"> 1.200,0</t>
  </si>
  <si>
    <t xml:space="preserve"> 1.132,8</t>
  </si>
  <si>
    <t xml:space="preserve"> 795,8</t>
  </si>
  <si>
    <t xml:space="preserve"> 1.787,26</t>
  </si>
  <si>
    <t xml:space="preserve"> 0,43</t>
  </si>
  <si>
    <t xml:space="preserve"> 974,5</t>
  </si>
  <si>
    <t xml:space="preserve"> 21,88</t>
  </si>
  <si>
    <t xml:space="preserve"> 237,61</t>
  </si>
  <si>
    <t xml:space="preserve"> 0,40</t>
  </si>
  <si>
    <t xml:space="preserve"> 96,44</t>
  </si>
  <si>
    <t xml:space="preserve"> 1.716,28</t>
  </si>
  <si>
    <t xml:space="preserve"> 663,1</t>
  </si>
  <si>
    <t xml:space="preserve"> 19,01</t>
  </si>
  <si>
    <t xml:space="preserve"> 0,34</t>
  </si>
  <si>
    <t xml:space="preserve"> 17,89</t>
  </si>
  <si>
    <t xml:space="preserve"> 158,16</t>
  </si>
  <si>
    <t xml:space="preserve"> 0,30</t>
  </si>
  <si>
    <t xml:space="preserve"> 13,92</t>
  </si>
  <si>
    <t xml:space="preserve"> 278,61</t>
  </si>
  <si>
    <t xml:space="preserve"> 0,29</t>
  </si>
  <si>
    <t xml:space="preserve"> 0,26</t>
  </si>
  <si>
    <t xml:space="preserve"> 541,0</t>
  </si>
  <si>
    <t xml:space="preserve"> 443,6</t>
  </si>
  <si>
    <t xml:space="preserve"> 475,8</t>
  </si>
  <si>
    <t xml:space="preserve"> 227,7</t>
  </si>
  <si>
    <t xml:space="preserve"> 204,0</t>
  </si>
  <si>
    <t xml:space="preserve"> 35,94</t>
  </si>
  <si>
    <t xml:space="preserve"> 1.719,38</t>
  </si>
  <si>
    <t xml:space="preserve"> 345,6</t>
  </si>
  <si>
    <t xml:space="preserve"> 379,0</t>
  </si>
  <si>
    <t xml:space="preserve"> 125,0</t>
  </si>
  <si>
    <t xml:space="preserve"> 101,0</t>
  </si>
  <si>
    <t xml:space="preserve"> 86,0</t>
  </si>
  <si>
    <t xml:space="preserve"> 355,7</t>
  </si>
  <si>
    <t xml:space="preserve"> 154,0</t>
  </si>
  <si>
    <t xml:space="preserve"> 301,61</t>
  </si>
  <si>
    <t xml:space="preserve"> 56,0</t>
  </si>
  <si>
    <t xml:space="preserve"> 103,0</t>
  </si>
  <si>
    <t xml:space="preserve"> 66,0</t>
  </si>
  <si>
    <t xml:space="preserve"> 153,0</t>
  </si>
  <si>
    <t xml:space="preserve"> 96,1</t>
  </si>
  <si>
    <t xml:space="preserve"> 83,5</t>
  </si>
  <si>
    <t xml:space="preserve"> 93,0</t>
  </si>
  <si>
    <t xml:space="preserve"> 56,4</t>
  </si>
  <si>
    <t xml:space="preserve"> 99,41</t>
  </si>
  <si>
    <t xml:space="preserve"> 72,0</t>
  </si>
  <si>
    <t xml:space="preserve"> 94,1</t>
  </si>
  <si>
    <t xml:space="preserve"> 52,5</t>
  </si>
  <si>
    <t xml:space="preserve"> 1,1</t>
  </si>
  <si>
    <t xml:space="preserve"> 16,76</t>
  </si>
  <si>
    <t xml:space="preserve"> 20,98</t>
  </si>
  <si>
    <t>Composição Emp - 104</t>
  </si>
  <si>
    <t xml:space="preserve"> 104 </t>
  </si>
  <si>
    <t xml:space="preserve"> 0,1305</t>
  </si>
  <si>
    <t xml:space="preserve"> 982 ORSE</t>
  </si>
  <si>
    <t>cj</t>
  </si>
  <si>
    <t>Composição Emp - 00012012</t>
  </si>
  <si>
    <t xml:space="preserve"> 00012012 </t>
  </si>
  <si>
    <t>TERMINAL OU CONECTOR DE PRESSAO - PARA CABO 240MM2 - FORNECIMENTO E INSTALACAO</t>
  </si>
  <si>
    <t xml:space="preserve"> 88264 SINAPI</t>
  </si>
  <si>
    <t xml:space="preserve"> 0,525</t>
  </si>
  <si>
    <t xml:space="preserve"> 88247 SINAPI</t>
  </si>
  <si>
    <t xml:space="preserve"> 0,86</t>
  </si>
  <si>
    <t xml:space="preserve"> 58015 SIURB</t>
  </si>
  <si>
    <t>TERMINAL DE PRESSÃO PARA CABO 240MM2</t>
  </si>
  <si>
    <t xml:space="preserve"> 31,85</t>
  </si>
  <si>
    <t xml:space="preserve"> 88309 SINAPI</t>
  </si>
  <si>
    <t>MEMORIAL DESCRITIVO</t>
  </si>
  <si>
    <t>A administração local consiste em formação de estrutura administrativa no canteiro de obra com
equipamentos, técnico nas áreas especifica para execução e gerenciamento dos serviços</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</si>
  <si>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</si>
  <si>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</si>
  <si>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 xml:space="preserve">Será realizada em pontos pré-detemrinados pela fiscalização a fim de analisar o solo do terreno </t>
  </si>
  <si>
    <t xml:space="preserve">Seguirá as recomendações conforme normativo </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</si>
  <si>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</si>
  <si>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</si>
  <si>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Canteiro de obras a ser executado conforme NR 18</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</si>
  <si>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</si>
  <si>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</si>
  <si>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</si>
  <si>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</si>
  <si>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</si>
  <si>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Demolir os revestimentos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</si>
  <si>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</si>
  <si>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</si>
  <si>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</si>
  <si>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</si>
  <si>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</si>
  <si>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</si>
  <si>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</si>
  <si>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 xml:space="preserve"> Antes de proceder à execução das fôrmas é necessário assegurar-se que as escavações estão não só abertas, mas também nas condições adequadas às características e dimensões das fôrmas.
Não poderá começar a montagem das fôrmas sem a autorização por escrito do diretor de fiscalização de obra, quem verificará que o estado de conservação da sua superfície e das uniões, ajusta-se ao acabamento de concreto previsto no projeto. Limpeza e preparação do plano de apoio. Marcação. Aplicação do líquido desmoldante. Montagem do sistema de escoramento e fôrmas. Colocação de elementos de sustentação, fixação e escoramento. Aprumo e nivelamento das fôrmas. Humidificação das fôrmas. Desmontagem do sistema de escoramento e fôrmas. As superfícies que vão ficar à vista não apresentarão imperfeições. </t>
  </si>
  <si>
    <t>Os pilares e vigas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</si>
  <si>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As lajes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</si>
  <si>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</si>
  <si>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</si>
  <si>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</si>
  <si>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Cobogós deverão ser assentadas com uma argamassa mista traço 1:2:8 (cim:cal:areia), com juntas desencontradas no alinhamento vertical. As fiadas serão perfeitamente alinhadas e aprumadas. As juntas terão a espessura máxima de 15 mm</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</si>
  <si>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</si>
  <si>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Conforme projeto Arquitetônico, as bancadas de em Granito Cinza Andorinha, espessura de
3 cm, assentadas sobreconsole de metalon, as mesmas deverão estar limpas, secas e
isentas de poeira, óleo, tinta, textura ou qualquer produto que impeça a aderência normal</t>
  </si>
  <si>
    <t>Conforme projeto Arquitetônico, as divisórias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</si>
  <si>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</si>
  <si>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 xml:space="preserve"> A instalação deve seguir a NBR 9050 -Acessibilidade a edificações, mobiliário, espaços e equipamentos urbanos</t>
  </si>
  <si>
    <t>Lavatório em louça na cor branca, especificações conforme projeto arquitetônico</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</si>
  <si>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</si>
  <si>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Lavatório em aço inoxidável,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</si>
  <si>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</si>
  <si>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</si>
  <si>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</si>
  <si>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</si>
  <si>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</si>
  <si>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Calha em chapa de aço galvanizado ou aço galvalume. Dimensões especificadas em projeto. Fixar com o auxilio de parafusos inicialmente os suportes de calhas, nas distancias e para a obtenção do caimento estabelecido, conforme projeto de</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</si>
  <si>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</si>
  <si>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A colocação deve ser feita por fiadas, com as telhas sempre alinhadas na horizontal (fiadas) e na vertical (faixas). A montagem deve ser iniciada do beiral para a cumeeira, sendo as águas opostas montadas simultaneamente no sentido contrário ao vento predominante (telhas a barlavento recobrem telhas a sotavento);
Fixar as telhas em quatro pontos alinhados, sempre na onda alta da telha, utilizando parafuso autoperfurante (terça em perfil metálico) ou haste reta com gancho em ferro galvanizado (terça em
madeira); Na fixação com parafusos ou hastes com rosca não deve ser dado aperto excessivo, que venha a amassar a telha metálica.</t>
  </si>
  <si>
    <t>A montagem inclui os equipamentos e mão-de-obra necessários à execução dos serviços, incluindo todas as peças complementares, andaimes, acessórios (esticador, presilhas, olhal, cabos de aço, cintas, manilhas, sapatilhas) e demais serviços complementares.
O tratamento inclui fornecimento de materiais, equipamentos e mão-de-obra necessários à execução dos serviços nas peças metálicas, incluindo limpeza, pintura anticorrosiva (tinta própria para superfície não jateada) e demais serviços complementares.
A pintura de acabamento inclui fornecimento de materiais, equipamentos e mão-de-obra necessários à execução dos serviços, em duas demãos, inclusive andaimes, proteções, acabamento e demais serviços complementares.</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</si>
  <si>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</si>
  <si>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</si>
  <si>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</si>
  <si>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</si>
  <si>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</si>
  <si>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</si>
  <si>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</si>
  <si>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</si>
  <si>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</si>
  <si>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</si>
  <si>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Impedância de 75 ohms com diversos valores de atenuação para operação na
faixa de 5 a 1000 MHz, terminação em conectores tipo F‐fêmea;</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</si>
  <si>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</si>
  <si>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</si>
  <si>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Deverá seguir o padrão da concessionária local</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</si>
  <si>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</si>
  <si>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</si>
  <si>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</si>
  <si>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</si>
  <si>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</si>
  <si>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
Aguardar a secagem final para efetuar o lixamento final e remoção do pó.</t>
  </si>
  <si>
    <t>para aplicação em superfícies ferrosas, em ambientes externos e internos, novas ou com vestígios de ferrugens, na cor laranja fosco, para proteção e aderência de tinta esmalte e tinta a óleo em metais ferrosos.</t>
  </si>
  <si>
    <t>Deve ser aplicada com rolo de lã de carneiro, pincel ou revólver sobre a superfície limpa, plana e livre de graxas.
Cada demão da pintura deve ser aplicada somente após a secagem completa da demão anterior, com intervalo
de tempo mínimo de 4 horas. Sobre superfície não selada, a primeira demão deve ser diluída de 1:1 em volume
de tinta e água.</t>
  </si>
  <si>
    <t>Demarcação e pintura à base de tinta acrílica com trincha, de faixas com 5 cm de largura para quadra de
esportes</t>
  </si>
  <si>
    <t>A pintura de superfícies metálicas será executada com tinta esmalte fosca em duas demãos,
mediante preparo prévio: limpeza com solventes ou desengordurantes, lixamento, aplicação de 01
demão de fundo anticorrosivo. Garantir que não tenha nenhum ponto de corrosão na superfície para
inicio do serviço. O material para pintura deve ser deve ser de boa qualidade, garantindo superfície
homogênea e de fabricante idôneo. Ver tabela de esquadrias.</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</si>
  <si>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</si>
  <si>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Deverá seguir padrão</t>
  </si>
  <si>
    <t>Letras em aço inox para nome da escola da fachada principal. Fornecimento e instalação.</t>
  </si>
  <si>
    <t>Conjunto com 3 mastros para sustentação de bandeiras em ferro galvanizado, cor natural, medidas conforme especificação em projeto.</t>
  </si>
  <si>
    <t>e, refletor interno em
chapa de alumínio anodizado; lente plana em cristal temperado; corpo, aro e alojamento com tampa em liga de
alumínio fundido com acabamento em esmalte sintético martelado; alojamento com ventilação e espaço para
instalação de equipamento; receptáculos, reforçados, em porcelana para uma lâmpada</t>
  </si>
  <si>
    <t>As luminárias internas as serem instaladas serão do tipo spot, com fundo refletivo.</t>
  </si>
  <si>
    <t>Deverá seguir padrão seduc</t>
  </si>
  <si>
    <t>Será de responsabilidade da CONTRATADA a retirada de toda sobra de material e limpeza do local de trabalho. Os serviços de limpeza geral deverão ser executados</t>
  </si>
  <si>
    <t>A aplicação da emulsão asfáltica pode ser feita com diferentes ferramentas, dependendo da superfície onde ela será aplicada. O mais comum é a aplicação com o</t>
  </si>
  <si>
    <t>As luminárias internas as serem instaladas serão do tipo calha de sobrepor, para 02 (duas) lâmpadas tubulares de 120 cm, com fundo refletivo.</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</si>
  <si>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</si>
  <si>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ser instalada em todo perímetro da unidade escolar</t>
  </si>
  <si>
    <t>As instalações deverão ser executadas de acordo com a NBR – 5419 e deverão utilizar, nos serviços, mãode-obra de alto padrão técnico. Todos os materiais básicos componentes, aparelhos e equipamentos aserem instalados deverão atender aos padrões de fabricação e aos métodos de ensaio exigidos pela ABNT e especificações complementares da companhia energética local.</t>
  </si>
  <si>
    <t>Ao redor da quadra será feito alambrado em estrutura metálica com tubos de ferro
galvanizado de diâmetro de Ø 2”, quadro em cantoneira em “L” e tela em malha de ferro fio # 14 bwg
e malha quadrada 5x5cm, com pintura em esmalte sintético na cor azul, altura de acordo com
especificado em projeto.</t>
  </si>
  <si>
    <t>CETI FRANKLIN DÓRIA (Bom Jesus - PI)</t>
  </si>
  <si>
    <t>REVISÃO DO PROJETO ARQUITETÔNICO</t>
  </si>
  <si>
    <t xml:space="preserve"> 5.26 </t>
  </si>
  <si>
    <t xml:space="preserve"> 100765 </t>
  </si>
  <si>
    <t>PILAR METÁLICO PERFIL LAMINADO/SOLDADO EM AÇO ESTRUTURAL, COM CONEXÕES PARAFUSADAS, INCLUSOS MÃO DE OBRA, TRANSPORTE E IÇAMENTO UTILIZANDO GUINDASTE - FORNECIMENTO E INSTALAÇÃO. AF_01/2020_P</t>
  </si>
  <si>
    <t>BANCADA DE GRANITO CINZA E= 3 CM</t>
  </si>
  <si>
    <t xml:space="preserve"> 12010 </t>
  </si>
  <si>
    <t xml:space="preserve"> 12159 </t>
  </si>
  <si>
    <t>CAIXA DAGUA 03</t>
  </si>
  <si>
    <t xml:space="preserve"> 107 </t>
  </si>
  <si>
    <t>SPDA 02</t>
  </si>
  <si>
    <t xml:space="preserve"> 101373 </t>
  </si>
  <si>
    <t>ENGENHEIRO CIVIL SENIOR COM ENCARGOS COMPLEMENTARES</t>
  </si>
  <si>
    <t xml:space="preserve"> 00043681 </t>
  </si>
  <si>
    <t>CHAPA/PAINEL DE MADEIRA COMPENSADA RESINADA (MADEIRITE RESINADO ROSA) PARA FORMA DE CONCRETO, DE 2200 x 1100 MM, E = 8 A 12 MM</t>
  </si>
  <si>
    <t xml:space="preserve"> 100719 </t>
  </si>
  <si>
    <t>PINTURA COM TINTA ALQUÍDICA DE FUNDO (TIPO ZARCÃO) PULVERIZADA SOBRE PERFIL METÁLICO EXECUTADO EM FÁBRICA (POR DEMÃO). AF_01/2020_P</t>
  </si>
  <si>
    <t xml:space="preserve"> 100716 </t>
  </si>
  <si>
    <t>JATEAMENTO ABRASIVO COM GRANALHA DE AÇO EM PERFIL METÁLICO EM FÁBRICA. AF_01/2020</t>
  </si>
  <si>
    <t xml:space="preserve"> 88240 </t>
  </si>
  <si>
    <t>AJUDANTE DE ESTRUTURA METÁLICA COM ENCARGOS COMPLEMENTARES</t>
  </si>
  <si>
    <t xml:space="preserve"> 00001333 </t>
  </si>
  <si>
    <t>CHAPA DE ACO GROSSA, ASTM A36, E = 1/2 " (12,70 MM) 99,59 KG/M2</t>
  </si>
  <si>
    <t xml:space="preserve"> 00000442 </t>
  </si>
  <si>
    <t>PARAFUSO FRANCES M16 EM ACO GALVANIZADO, COMPRIMENTO = 45 MM, DIAMETRO = 16 MM, CABECA ABAULADA</t>
  </si>
  <si>
    <t xml:space="preserve"> 00041598 </t>
  </si>
  <si>
    <t>PERFIL "H" DE ACO LAMINADO, "HP" 310 X 79,0</t>
  </si>
  <si>
    <t xml:space="preserve"> 2684 </t>
  </si>
  <si>
    <t xml:space="preserve"> 00044476 </t>
  </si>
  <si>
    <t>DIVISORIA EM GRANITO, COM DUAS FACES POLIDAS, TIPO ANDORINHA/ QUARTZ/ CASTELO/ CORUMBA OU OUTROS EQUIVALENTES DA REGIAO, E=  *3,0*  CM</t>
  </si>
  <si>
    <t xml:space="preserve"> 00034381 </t>
  </si>
  <si>
    <t>JANELA MAXIM AR, EM ALUMINIO PERFIL 25, 60 X 80 CM (A X L), ACABAMENTO BRANCO OU BRILHANTE, BATENTE DE 4 A 5 CM, COM VIDRO, SEM GUARNICAO/ALIZAR</t>
  </si>
  <si>
    <t xml:space="preserve"> 00036896 </t>
  </si>
  <si>
    <t>JANELA DE CORRER, EM ALUMINIO PERFIL 25, 100 X 120 CM (A X L), 2 FLS MOVEIS,  SEM BANDEIRA, ACABAMENTO BRANCO OU BRILHANTE, BATENTE DE 6 A 7 CM, COM VIDRO, SEM GUARNICAO</t>
  </si>
  <si>
    <t xml:space="preserve"> 00010900 </t>
  </si>
  <si>
    <t>ADAPTADOR, EM LATAO, ENGATE RAPIDO1 1/2" X ROSCA INTERNA 5 FIOS 2 1/2",  PARA INSTALACAO PREDIAL DE COMBATE A INCENDIO</t>
  </si>
  <si>
    <t xml:space="preserve"> 00037554 </t>
  </si>
  <si>
    <t>ESGUICHO JATO REGULAVEL, TIPO ELKHART, ENGATE RAPIDO 1 1/2", PARA COMBATE A INCENDIO</t>
  </si>
  <si>
    <t xml:space="preserve"> 00043626 </t>
  </si>
  <si>
    <t>MASSA CORRIDA PARA SUPERFICIES DE AMBIENTES INTERNOS</t>
  </si>
  <si>
    <t xml:space="preserve"> 00034753 </t>
  </si>
  <si>
    <t>CIMENTO PORTLAND POZOLANICO CP IV-32</t>
  </si>
  <si>
    <t xml:space="preserve"> 92919 </t>
  </si>
  <si>
    <t>ARMAÇÃO DE ESTRUTURAS DE CONCRETO ARMADO, EXCETO VIGAS, PILARES, LAJES E FUNDAÇÕES, UTILIZANDO AÇO CA-50 DE 10,0 MM - MONTAGEM. AF_12/2015</t>
  </si>
  <si>
    <t xml:space="preserve"> 92915 </t>
  </si>
  <si>
    <t>ARMAÇÃO DE ESTRUTURAS DE CONCRETO ARMADO, EXCETO VIGAS, PILARES, LAJES E FUNDAÇÕES, UTILIZANDO AÇO CA-60 DE 5,0 MM - MONTAGEM. AF_12/2015</t>
  </si>
  <si>
    <t xml:space="preserve"> 12141 </t>
  </si>
  <si>
    <t>CONCRETAGEM E  LANÇAMENTO COM USO DE BALDES, ADENSAMENTO E ACABAMENTO DE CONCRETO EM ESTRUTURAS. AF_12/2015</t>
  </si>
  <si>
    <t xml:space="preserve"> 92916 </t>
  </si>
  <si>
    <t>ARMAÇÃO DE ESTRUTURAS DE CONCRETO ARMADO, EXCETO VIGAS, PILARES, LAJES E FUNDAÇÕES, UTILIZANDO AÇO CA-50 DE 6,3 MM - MONTAGEM. AF_12/2015</t>
  </si>
  <si>
    <t xml:space="preserve"> 92917 </t>
  </si>
  <si>
    <t>ARMAÇÃO DE ESTRUTURAS DE CONCRETO ARMADO, EXCETO VIGAS, PILARES, LAJES E FUNDAÇÕES, UTILIZANDO AÇO CA-50 DE 8,0 MM - MONTAGEM. AF_12/2015</t>
  </si>
  <si>
    <t xml:space="preserve"> 96540 </t>
  </si>
  <si>
    <t>FABRICAÇÃO, MONTAGEM E DESMONTAGEM DE FÔRMA PARA BLOCO DE COROAMENTO, EM CHAPA DE MADEIRA COMPENSADA RESINADA, E=17 MM, 4 UTILIZAÇÕES. AF_06/2017</t>
  </si>
  <si>
    <t xml:space="preserve"> 214,04</t>
  </si>
  <si>
    <t xml:space="preserve"> 392.564,34</t>
  </si>
  <si>
    <t xml:space="preserve"> 101,39</t>
  </si>
  <si>
    <t xml:space="preserve"> 175.439,31</t>
  </si>
  <si>
    <t xml:space="preserve"> 16.470,15</t>
  </si>
  <si>
    <t xml:space="preserve"> 164.701,50</t>
  </si>
  <si>
    <t xml:space="preserve"> 90,73</t>
  </si>
  <si>
    <t xml:space="preserve"> 162.927,49</t>
  </si>
  <si>
    <t xml:space="preserve"> 64,10</t>
  </si>
  <si>
    <t xml:space="preserve"> 3,29</t>
  </si>
  <si>
    <t xml:space="preserve"> 86.244,01</t>
  </si>
  <si>
    <t xml:space="preserve"> 546,75</t>
  </si>
  <si>
    <t xml:space="preserve"> 77.370,59</t>
  </si>
  <si>
    <t xml:space="preserve"> 294,36</t>
  </si>
  <si>
    <t xml:space="preserve"> 73.590,00</t>
  </si>
  <si>
    <t xml:space="preserve"> 58,89</t>
  </si>
  <si>
    <t xml:space="preserve"> 67.757,06</t>
  </si>
  <si>
    <t xml:space="preserve"> 574,50</t>
  </si>
  <si>
    <t xml:space="preserve"> 61.029,13</t>
  </si>
  <si>
    <t xml:space="preserve"> 52,17</t>
  </si>
  <si>
    <t xml:space="preserve"> 60.025,23</t>
  </si>
  <si>
    <t xml:space="preserve"> 58.641,80</t>
  </si>
  <si>
    <t xml:space="preserve"> 1,63</t>
  </si>
  <si>
    <t xml:space="preserve"> 37,04</t>
  </si>
  <si>
    <t xml:space="preserve"> 48.689,08</t>
  </si>
  <si>
    <t xml:space="preserve"> 381,65</t>
  </si>
  <si>
    <t xml:space="preserve"> 46.942,95</t>
  </si>
  <si>
    <t xml:space="preserve"> 8,65</t>
  </si>
  <si>
    <t xml:space="preserve"> 42.224,54</t>
  </si>
  <si>
    <t xml:space="preserve"> 64,58</t>
  </si>
  <si>
    <t xml:space="preserve"> 41.710,93</t>
  </si>
  <si>
    <t xml:space="preserve"> 1,16</t>
  </si>
  <si>
    <t xml:space="preserve"> 890,96</t>
  </si>
  <si>
    <t xml:space="preserve"> 41.438,54</t>
  </si>
  <si>
    <t xml:space="preserve"> 908,33</t>
  </si>
  <si>
    <t xml:space="preserve"> 41.310,84</t>
  </si>
  <si>
    <t xml:space="preserve"> 14,99</t>
  </si>
  <si>
    <t xml:space="preserve"> 39.351,29</t>
  </si>
  <si>
    <t xml:space="preserve"> 199,03</t>
  </si>
  <si>
    <t xml:space="preserve"> 29.854,50</t>
  </si>
  <si>
    <t xml:space="preserve"> 0,83</t>
  </si>
  <si>
    <t xml:space="preserve"> 228,51</t>
  </si>
  <si>
    <t xml:space="preserve"> 29.400,09</t>
  </si>
  <si>
    <t xml:space="preserve"> 11,14</t>
  </si>
  <si>
    <t xml:space="preserve"> 29.244,50</t>
  </si>
  <si>
    <t xml:space="preserve"> 51,40</t>
  </si>
  <si>
    <t xml:space="preserve"> 27.469,18</t>
  </si>
  <si>
    <t xml:space="preserve"> 0,76</t>
  </si>
  <si>
    <t xml:space="preserve"> 12,94</t>
  </si>
  <si>
    <t xml:space="preserve"> 27.362,79</t>
  </si>
  <si>
    <t xml:space="preserve"> 133,45</t>
  </si>
  <si>
    <t xml:space="preserve"> 26.690,00</t>
  </si>
  <si>
    <t xml:space="preserve"> 607,54</t>
  </si>
  <si>
    <t xml:space="preserve"> 26.002,71</t>
  </si>
  <si>
    <t xml:space="preserve"> 23.713,27</t>
  </si>
  <si>
    <t xml:space="preserve"> 603,90</t>
  </si>
  <si>
    <t xml:space="preserve"> 23.552,10</t>
  </si>
  <si>
    <t xml:space="preserve"> 1.220,0</t>
  </si>
  <si>
    <t xml:space="preserve"> 18,97</t>
  </si>
  <si>
    <t xml:space="preserve"> 23.143,40</t>
  </si>
  <si>
    <t xml:space="preserve"> 0,64</t>
  </si>
  <si>
    <t xml:space="preserve"> 21,14</t>
  </si>
  <si>
    <t xml:space="preserve"> 22.996,09</t>
  </si>
  <si>
    <t xml:space="preserve"> 721,17</t>
  </si>
  <si>
    <t xml:space="preserve"> 22.630,31</t>
  </si>
  <si>
    <t xml:space="preserve"> 0,63</t>
  </si>
  <si>
    <t xml:space="preserve"> 183,48</t>
  </si>
  <si>
    <t xml:space="preserve"> 22.524,00</t>
  </si>
  <si>
    <t xml:space="preserve"> 16,71</t>
  </si>
  <si>
    <t xml:space="preserve"> 22.070,56</t>
  </si>
  <si>
    <t xml:space="preserve"> 51,31</t>
  </si>
  <si>
    <t xml:space="preserve"> 21.440,90</t>
  </si>
  <si>
    <t xml:space="preserve"> 580,65</t>
  </si>
  <si>
    <t xml:space="preserve"> 20.322,75</t>
  </si>
  <si>
    <t xml:space="preserve"> 6,42</t>
  </si>
  <si>
    <t xml:space="preserve"> 18.951,06</t>
  </si>
  <si>
    <t xml:space="preserve"> 52,62</t>
  </si>
  <si>
    <t xml:space="preserve"> 18.680,10</t>
  </si>
  <si>
    <t xml:space="preserve"> 0,52</t>
  </si>
  <si>
    <t xml:space="preserve"> 17.700,00</t>
  </si>
  <si>
    <t xml:space="preserve"> 114,97</t>
  </si>
  <si>
    <t xml:space="preserve"> 17.245,50</t>
  </si>
  <si>
    <t xml:space="preserve"> 0,48</t>
  </si>
  <si>
    <t xml:space="preserve"> 77,73</t>
  </si>
  <si>
    <t xml:space="preserve"> 17.100,60</t>
  </si>
  <si>
    <t xml:space="preserve"> 55,86</t>
  </si>
  <si>
    <t xml:space="preserve"> 16.758,00</t>
  </si>
  <si>
    <t xml:space="preserve"> 9,06</t>
  </si>
  <si>
    <t xml:space="preserve"> 16.192,57</t>
  </si>
  <si>
    <t xml:space="preserve"> 26,61</t>
  </si>
  <si>
    <t xml:space="preserve"> 15.966,00</t>
  </si>
  <si>
    <t xml:space="preserve"> 116,22</t>
  </si>
  <si>
    <t xml:space="preserve"> 15.689,70</t>
  </si>
  <si>
    <t xml:space="preserve"> 15.412,16</t>
  </si>
  <si>
    <t xml:space="preserve"> 61,46</t>
  </si>
  <si>
    <t xml:space="preserve"> 15.376,67</t>
  </si>
  <si>
    <t xml:space="preserve"> 13,29</t>
  </si>
  <si>
    <t xml:space="preserve"> 15.054,91</t>
  </si>
  <si>
    <t xml:space="preserve"> 18,74</t>
  </si>
  <si>
    <t xml:space="preserve"> 14.913,29</t>
  </si>
  <si>
    <t xml:space="preserve"> 27,67</t>
  </si>
  <si>
    <t xml:space="preserve"> 14.665,10</t>
  </si>
  <si>
    <t xml:space="preserve"> 662,68</t>
  </si>
  <si>
    <t xml:space="preserve"> 14.499,43</t>
  </si>
  <si>
    <t xml:space="preserve"> 145,32</t>
  </si>
  <si>
    <t xml:space="preserve"> 14.014,66</t>
  </si>
  <si>
    <t xml:space="preserve"> 58,94</t>
  </si>
  <si>
    <t xml:space="preserve"> 14.004,73</t>
  </si>
  <si>
    <t xml:space="preserve"> 102,44</t>
  </si>
  <si>
    <t xml:space="preserve"> 13.829,40</t>
  </si>
  <si>
    <t xml:space="preserve"> 0,38</t>
  </si>
  <si>
    <t xml:space="preserve"> 14,05</t>
  </si>
  <si>
    <t xml:space="preserve"> 13.691,72</t>
  </si>
  <si>
    <t xml:space="preserve"> 7,55</t>
  </si>
  <si>
    <t xml:space="preserve"> 12.957,91</t>
  </si>
  <si>
    <t xml:space="preserve"> 79,59</t>
  </si>
  <si>
    <t xml:space="preserve"> 12.587,95</t>
  </si>
  <si>
    <t xml:space="preserve"> 0,35</t>
  </si>
  <si>
    <t xml:space="preserve"> 18,89</t>
  </si>
  <si>
    <t xml:space="preserve"> 12.525,95</t>
  </si>
  <si>
    <t xml:space="preserve"> 45,72</t>
  </si>
  <si>
    <t xml:space="preserve"> 12.200,38</t>
  </si>
  <si>
    <t xml:space="preserve"> 655,51</t>
  </si>
  <si>
    <t xml:space="preserve"> 11.727,07</t>
  </si>
  <si>
    <t xml:space="preserve"> 119,54</t>
  </si>
  <si>
    <t xml:space="preserve"> 10.758,60</t>
  </si>
  <si>
    <t xml:space="preserve"> 748,44</t>
  </si>
  <si>
    <t xml:space="preserve"> 10.418,28</t>
  </si>
  <si>
    <t xml:space="preserve"> 36,57</t>
  </si>
  <si>
    <t xml:space="preserve"> 10.188,76</t>
  </si>
  <si>
    <t xml:space="preserve"> 0,28</t>
  </si>
  <si>
    <t xml:space="preserve"> 42,81</t>
  </si>
  <si>
    <t xml:space="preserve"> 9.747,83</t>
  </si>
  <si>
    <t xml:space="preserve"> 0,27</t>
  </si>
  <si>
    <t xml:space="preserve"> 19,86</t>
  </si>
  <si>
    <t xml:space="preserve"> 9.326,65</t>
  </si>
  <si>
    <t xml:space="preserve"> 42,64</t>
  </si>
  <si>
    <t xml:space="preserve"> 8.698,56</t>
  </si>
  <si>
    <t xml:space="preserve"> 15,64</t>
  </si>
  <si>
    <t xml:space="preserve"> 8.461,24</t>
  </si>
  <si>
    <t xml:space="preserve"> 45,94</t>
  </si>
  <si>
    <t xml:space="preserve"> 8.440,09</t>
  </si>
  <si>
    <t xml:space="preserve"> 18,72</t>
  </si>
  <si>
    <t xml:space="preserve"> 8.304,19</t>
  </si>
  <si>
    <t xml:space="preserve"> 4,75</t>
  </si>
  <si>
    <t xml:space="preserve"> 8.167,05</t>
  </si>
  <si>
    <t xml:space="preserve"> 16,77</t>
  </si>
  <si>
    <t xml:space="preserve"> 7.979,16</t>
  </si>
  <si>
    <t xml:space="preserve"> 65,70</t>
  </si>
  <si>
    <t xml:space="preserve"> 7.884,00</t>
  </si>
  <si>
    <t xml:space="preserve"> 256,03</t>
  </si>
  <si>
    <t xml:space="preserve"> 7.711,62</t>
  </si>
  <si>
    <t xml:space="preserve"> 1.101,13</t>
  </si>
  <si>
    <t xml:space="preserve"> 7.707,91</t>
  </si>
  <si>
    <t xml:space="preserve"> 21,11</t>
  </si>
  <si>
    <t xml:space="preserve"> 7.295,61</t>
  </si>
  <si>
    <t xml:space="preserve"> 426,05</t>
  </si>
  <si>
    <t xml:space="preserve"> 7.242,85</t>
  </si>
  <si>
    <t xml:space="preserve"> 2,56</t>
  </si>
  <si>
    <t xml:space="preserve"> 6.720,46</t>
  </si>
  <si>
    <t xml:space="preserve"> 17,37</t>
  </si>
  <si>
    <t xml:space="preserve"> 6.583,23</t>
  </si>
  <si>
    <t xml:space="preserve"> 6.505,90</t>
  </si>
  <si>
    <t xml:space="preserve"> 31,86</t>
  </si>
  <si>
    <t xml:space="preserve"> 6.251,25</t>
  </si>
  <si>
    <t xml:space="preserve"> 27,87</t>
  </si>
  <si>
    <t xml:space="preserve"> 6.118,02</t>
  </si>
  <si>
    <t xml:space="preserve"> 47,90</t>
  </si>
  <si>
    <t xml:space="preserve"> 5.987,50</t>
  </si>
  <si>
    <t xml:space="preserve"> 58,18</t>
  </si>
  <si>
    <t xml:space="preserve"> 5.876,18</t>
  </si>
  <si>
    <t xml:space="preserve"> 1.526,94</t>
  </si>
  <si>
    <t xml:space="preserve"> 5.726,02</t>
  </si>
  <si>
    <t xml:space="preserve"> 63,78</t>
  </si>
  <si>
    <t xml:space="preserve"> 5.485,08</t>
  </si>
  <si>
    <t xml:space="preserve"> 14,20</t>
  </si>
  <si>
    <t xml:space="preserve"> 5.050,94</t>
  </si>
  <si>
    <t xml:space="preserve"> 1.633,20</t>
  </si>
  <si>
    <t xml:space="preserve"> 4.899,60</t>
  </si>
  <si>
    <t xml:space="preserve"> 888,67</t>
  </si>
  <si>
    <t xml:space="preserve"> 4.443,35</t>
  </si>
  <si>
    <t xml:space="preserve"> 0,12</t>
  </si>
  <si>
    <t xml:space="preserve"> 720,24</t>
  </si>
  <si>
    <t xml:space="preserve"> 4.321,44</t>
  </si>
  <si>
    <t xml:space="preserve"> 26,25</t>
  </si>
  <si>
    <t xml:space="preserve"> 4.042,50</t>
  </si>
  <si>
    <t xml:space="preserve"> 1,78</t>
  </si>
  <si>
    <t xml:space="preserve"> 3.763,97</t>
  </si>
  <si>
    <t xml:space="preserve"> 12,26</t>
  </si>
  <si>
    <t xml:space="preserve"> 3.697,73</t>
  </si>
  <si>
    <t xml:space="preserve"> 10,50</t>
  </si>
  <si>
    <t xml:space="preserve"> 3.414,07</t>
  </si>
  <si>
    <t xml:space="preserve"> 58,90</t>
  </si>
  <si>
    <t xml:space="preserve"> 3.298,40</t>
  </si>
  <si>
    <t xml:space="preserve"> 288,02</t>
  </si>
  <si>
    <t xml:space="preserve"> 3.168,22</t>
  </si>
  <si>
    <t xml:space="preserve"> 21,56</t>
  </si>
  <si>
    <t xml:space="preserve"> 2.973,33</t>
  </si>
  <si>
    <t xml:space="preserve"> 28,76</t>
  </si>
  <si>
    <t xml:space="preserve"> 2.962,28</t>
  </si>
  <si>
    <t xml:space="preserve"> 2.847,77</t>
  </si>
  <si>
    <t xml:space="preserve"> 293,89</t>
  </si>
  <si>
    <t xml:space="preserve"> 2.645,01</t>
  </si>
  <si>
    <t xml:space="preserve"> 21,45</t>
  </si>
  <si>
    <t xml:space="preserve"> 2.636,41</t>
  </si>
  <si>
    <t xml:space="preserve"> 262,82</t>
  </si>
  <si>
    <t xml:space="preserve"> 2.628,20</t>
  </si>
  <si>
    <t xml:space="preserve"> 2.365,68</t>
  </si>
  <si>
    <t xml:space="preserve"> 34,64</t>
  </si>
  <si>
    <t xml:space="preserve"> 2.286,24</t>
  </si>
  <si>
    <t xml:space="preserve"> 14,93</t>
  </si>
  <si>
    <t xml:space="preserve"> 2.284,29</t>
  </si>
  <si>
    <t xml:space="preserve"> 744,33</t>
  </si>
  <si>
    <t xml:space="preserve"> 2.232,99</t>
  </si>
  <si>
    <t xml:space="preserve"> 219,42</t>
  </si>
  <si>
    <t xml:space="preserve"> 2.194,20</t>
  </si>
  <si>
    <t xml:space="preserve"> 342,23</t>
  </si>
  <si>
    <t xml:space="preserve"> 2.053,38</t>
  </si>
  <si>
    <t xml:space="preserve"> 1.994,61</t>
  </si>
  <si>
    <t xml:space="preserve"> 20,65</t>
  </si>
  <si>
    <t xml:space="preserve"> 1.988,18</t>
  </si>
  <si>
    <t xml:space="preserve"> 329,85</t>
  </si>
  <si>
    <t xml:space="preserve"> 1.979,10</t>
  </si>
  <si>
    <t xml:space="preserve"> 37,77</t>
  </si>
  <si>
    <t xml:space="preserve"> 1.964,04</t>
  </si>
  <si>
    <t xml:space="preserve"> 20,00</t>
  </si>
  <si>
    <t xml:space="preserve"> 1.922,00</t>
  </si>
  <si>
    <t xml:space="preserve"> 311,23</t>
  </si>
  <si>
    <t xml:space="preserve"> 1.867,38</t>
  </si>
  <si>
    <t xml:space="preserve"> 392,81</t>
  </si>
  <si>
    <t xml:space="preserve"> 1.767,64</t>
  </si>
  <si>
    <t xml:space="preserve"> 408,81</t>
  </si>
  <si>
    <t xml:space="preserve"> 1.635,24</t>
  </si>
  <si>
    <t xml:space="preserve"> 772,54</t>
  </si>
  <si>
    <t xml:space="preserve"> 1.545,08</t>
  </si>
  <si>
    <t xml:space="preserve"> 11,86</t>
  </si>
  <si>
    <t xml:space="preserve"> 1.541,80</t>
  </si>
  <si>
    <t xml:space="preserve"> 304,79</t>
  </si>
  <si>
    <t xml:space="preserve"> 1.523,95</t>
  </si>
  <si>
    <t xml:space="preserve"> 18,24</t>
  </si>
  <si>
    <t xml:space="preserve"> 1.523,04</t>
  </si>
  <si>
    <t xml:space="preserve"> 105,41</t>
  </si>
  <si>
    <t xml:space="preserve"> 1.475,74</t>
  </si>
  <si>
    <t xml:space="preserve"> 29,72</t>
  </si>
  <si>
    <t xml:space="preserve"> 1.426,56</t>
  </si>
  <si>
    <t xml:space="preserve"> 279,22</t>
  </si>
  <si>
    <t xml:space="preserve"> 1.396,10</t>
  </si>
  <si>
    <t xml:space="preserve"> 455,00</t>
  </si>
  <si>
    <t xml:space="preserve"> 1.365,00</t>
  </si>
  <si>
    <t xml:space="preserve"> 1.338,08</t>
  </si>
  <si>
    <t xml:space="preserve"> 14,29</t>
  </si>
  <si>
    <t xml:space="preserve"> 1.328,97</t>
  </si>
  <si>
    <t xml:space="preserve"> 19,95</t>
  </si>
  <si>
    <t xml:space="preserve"> 1.125,18</t>
  </si>
  <si>
    <t xml:space="preserve"> 17,08</t>
  </si>
  <si>
    <t xml:space="preserve"> 1.041,88</t>
  </si>
  <si>
    <t xml:space="preserve"> 1.028,88</t>
  </si>
  <si>
    <t xml:space="preserve"> 1.025,60</t>
  </si>
  <si>
    <t xml:space="preserve"> 1.011,20</t>
  </si>
  <si>
    <t xml:space="preserve"> 30,78</t>
  </si>
  <si>
    <t xml:space="preserve"> 923,40</t>
  </si>
  <si>
    <t xml:space="preserve"> 58,38</t>
  </si>
  <si>
    <t xml:space="preserve"> 875,70</t>
  </si>
  <si>
    <t xml:space="preserve"> 870,69</t>
  </si>
  <si>
    <t xml:space="preserve"> 19,61</t>
  </si>
  <si>
    <t xml:space="preserve"> 823,62</t>
  </si>
  <si>
    <t xml:space="preserve"> 17,04</t>
  </si>
  <si>
    <t xml:space="preserve"> 817,92</t>
  </si>
  <si>
    <t xml:space="preserve"> 8,67</t>
  </si>
  <si>
    <t xml:space="preserve"> 815,84</t>
  </si>
  <si>
    <t xml:space="preserve"> 10,69</t>
  </si>
  <si>
    <t xml:space="preserve"> 812,44</t>
  </si>
  <si>
    <t xml:space="preserve"> 43,41</t>
  </si>
  <si>
    <t xml:space="preserve"> 781,38</t>
  </si>
  <si>
    <t xml:space="preserve"> 40,55</t>
  </si>
  <si>
    <t xml:space="preserve"> 729,90</t>
  </si>
  <si>
    <t xml:space="preserve"> 13,50</t>
  </si>
  <si>
    <t xml:space="preserve"> 708,75</t>
  </si>
  <si>
    <t xml:space="preserve"> 30,16</t>
  </si>
  <si>
    <t xml:space="preserve"> 591,13</t>
  </si>
  <si>
    <t xml:space="preserve"> 272,54</t>
  </si>
  <si>
    <t xml:space="preserve"> 545,08</t>
  </si>
  <si>
    <t xml:space="preserve"> 476,61</t>
  </si>
  <si>
    <t xml:space="preserve"> 524,27</t>
  </si>
  <si>
    <t xml:space="preserve"> 50,47</t>
  </si>
  <si>
    <t xml:space="preserve"> 504,70</t>
  </si>
  <si>
    <t xml:space="preserve"> 11,33</t>
  </si>
  <si>
    <t xml:space="preserve"> 487,19</t>
  </si>
  <si>
    <t xml:space="preserve"> 486,04</t>
  </si>
  <si>
    <t xml:space="preserve"> 21,08</t>
  </si>
  <si>
    <t xml:space="preserve"> 484,84</t>
  </si>
  <si>
    <t xml:space="preserve"> 19,48</t>
  </si>
  <si>
    <t xml:space="preserve"> 467,52</t>
  </si>
  <si>
    <t xml:space="preserve"> 8,36</t>
  </si>
  <si>
    <t xml:space="preserve"> 459,80</t>
  </si>
  <si>
    <t xml:space="preserve"> 11,84</t>
  </si>
  <si>
    <t xml:space="preserve"> 331,52</t>
  </si>
  <si>
    <t xml:space="preserve"> 40,19</t>
  </si>
  <si>
    <t xml:space="preserve"> 321,52</t>
  </si>
  <si>
    <t xml:space="preserve"> 16,05</t>
  </si>
  <si>
    <t xml:space="preserve"> 321,00</t>
  </si>
  <si>
    <t xml:space="preserve"> 8,71</t>
  </si>
  <si>
    <t xml:space="preserve"> 313,56</t>
  </si>
  <si>
    <t xml:space="preserve"> 303,45</t>
  </si>
  <si>
    <t xml:space="preserve"> 6,88</t>
  </si>
  <si>
    <t xml:space="preserve"> 302,72</t>
  </si>
  <si>
    <t xml:space="preserve"> 13,87</t>
  </si>
  <si>
    <t xml:space="preserve"> 277,40</t>
  </si>
  <si>
    <t xml:space="preserve"> 12,10</t>
  </si>
  <si>
    <t xml:space="preserve"> 253,85</t>
  </si>
  <si>
    <t xml:space="preserve"> 7,95</t>
  </si>
  <si>
    <t xml:space="preserve"> 246,45</t>
  </si>
  <si>
    <t xml:space="preserve"> 14,84</t>
  </si>
  <si>
    <t xml:space="preserve"> 222,60</t>
  </si>
  <si>
    <t xml:space="preserve"> 11,76</t>
  </si>
  <si>
    <t xml:space="preserve"> 188,16</t>
  </si>
  <si>
    <t xml:space="preserve"> 180,00</t>
  </si>
  <si>
    <t xml:space="preserve"> 179,16</t>
  </si>
  <si>
    <t xml:space="preserve"> 171,30</t>
  </si>
  <si>
    <t xml:space="preserve"> 144,03</t>
  </si>
  <si>
    <t xml:space="preserve"> 140,76</t>
  </si>
  <si>
    <t xml:space="preserve"> 17,54</t>
  </si>
  <si>
    <t xml:space="preserve"> 124,53</t>
  </si>
  <si>
    <t xml:space="preserve"> 5,17</t>
  </si>
  <si>
    <t xml:space="preserve"> 124,08</t>
  </si>
  <si>
    <t xml:space="preserve"> 120,80</t>
  </si>
  <si>
    <t xml:space="preserve"> 28,70</t>
  </si>
  <si>
    <t xml:space="preserve"> 114,80</t>
  </si>
  <si>
    <t xml:space="preserve"> 9,38</t>
  </si>
  <si>
    <t xml:space="preserve"> 36,64</t>
  </si>
  <si>
    <t xml:space="preserve"> 73,28</t>
  </si>
  <si>
    <t xml:space="preserve"> 20,63</t>
  </si>
  <si>
    <t xml:space="preserve"> 61,89</t>
  </si>
  <si>
    <t xml:space="preserve"> 60,00</t>
  </si>
  <si>
    <t xml:space="preserve"> 25,76</t>
  </si>
  <si>
    <t xml:space="preserve"> 51,52</t>
  </si>
  <si>
    <t xml:space="preserve"> 12,29</t>
  </si>
  <si>
    <t xml:space="preserve"> 36,87</t>
  </si>
  <si>
    <t xml:space="preserve"> 21,38</t>
  </si>
  <si>
    <t xml:space="preserve"> 8,30</t>
  </si>
  <si>
    <t xml:space="preserve"> 9,21</t>
  </si>
  <si>
    <t xml:space="preserve"> 100,00%
 164.701,50</t>
  </si>
  <si>
    <t xml:space="preserve"> 100,00%
 31.941,20</t>
  </si>
  <si>
    <t xml:space="preserve"> 10,00%
 3.194,12</t>
  </si>
  <si>
    <t xml:space="preserve"> 20,00%
 6.388,24</t>
  </si>
  <si>
    <t xml:space="preserve"> 100,00%
 717.586,61</t>
  </si>
  <si>
    <t xml:space="preserve"> 60,00%
 430.551,97</t>
  </si>
  <si>
    <t xml:space="preserve"> 30,00%
 215.275,98</t>
  </si>
  <si>
    <t xml:space="preserve"> 10,00%
 71.758,66</t>
  </si>
  <si>
    <t xml:space="preserve"> 100,00%
 61.761,29</t>
  </si>
  <si>
    <t xml:space="preserve"> 30,00%
 18.528,39</t>
  </si>
  <si>
    <t xml:space="preserve"> 50,00%
 30.880,65</t>
  </si>
  <si>
    <t xml:space="preserve"> 20,00%
 12.352,26</t>
  </si>
  <si>
    <t xml:space="preserve"> 100,00%
 415.108,58</t>
  </si>
  <si>
    <t xml:space="preserve"> 10,00%
 41.510,86</t>
  </si>
  <si>
    <t xml:space="preserve"> 20,00%
 83.021,72</t>
  </si>
  <si>
    <t xml:space="preserve"> 100,00%
 8.823,41</t>
  </si>
  <si>
    <t xml:space="preserve"> 20,00%
 1.764,68</t>
  </si>
  <si>
    <t xml:space="preserve"> 40,00%
 3.529,36</t>
  </si>
  <si>
    <t xml:space="preserve"> 12/2021 </t>
  </si>
  <si>
    <t xml:space="preserve"> 751,49</t>
  </si>
  <si>
    <t xml:space="preserve"> 751,35</t>
  </si>
  <si>
    <t xml:space="preserve"> 16,33</t>
  </si>
  <si>
    <t xml:space="preserve"> 14,86</t>
  </si>
  <si>
    <t xml:space="preserve"> 1,48</t>
  </si>
  <si>
    <t xml:space="preserve"> 6,76</t>
  </si>
  <si>
    <t xml:space="preserve"> 2,13</t>
  </si>
  <si>
    <t xml:space="preserve"> 1,93</t>
  </si>
  <si>
    <t>Fixação p/ lavatório - parafusos (deca - ref: sp-7 ou similar) Fixação p/ lavatório - parafusos (deca - ref. sp-7 ou similar)</t>
  </si>
  <si>
    <t xml:space="preserve"> 4,63</t>
  </si>
  <si>
    <t xml:space="preserve"> 57,09</t>
  </si>
  <si>
    <t xml:space="preserve"> 54,73</t>
  </si>
  <si>
    <t xml:space="preserve"> 21,06</t>
  </si>
  <si>
    <t xml:space="preserve"> 18,96</t>
  </si>
  <si>
    <t xml:space="preserve"> 11,05</t>
  </si>
  <si>
    <t xml:space="preserve"> 9,95</t>
  </si>
  <si>
    <t xml:space="preserve"> 16,49</t>
  </si>
  <si>
    <t xml:space="preserve"> 15,03</t>
  </si>
  <si>
    <t xml:space="preserve"> 14,18</t>
  </si>
  <si>
    <t xml:space="preserve"> 12,92</t>
  </si>
  <si>
    <t xml:space="preserve">SINAPI - 12/2021 - Piauí
ORSE - 12/2021 - Sergipe
SEINFRA - 027 - Ceará
</t>
  </si>
  <si>
    <t>Não Desonerado: 
Horista:  111,86%
Mensalista:  70,63%</t>
  </si>
  <si>
    <t xml:space="preserve">_______________________________________________________________
</t>
  </si>
  <si>
    <t xml:space="preserve"> 3.1.8 </t>
  </si>
  <si>
    <t xml:space="preserve"> 12246 </t>
  </si>
  <si>
    <t>PROJETO EXECUTIVO DE LÓGICA</t>
  </si>
  <si>
    <t xml:space="preserve"> 3.1.9 </t>
  </si>
  <si>
    <t xml:space="preserve"> 53 </t>
  </si>
  <si>
    <t>REVISÃO DE PROJETO HIDROSANITARIO E AGUAS PLUVIAIS</t>
  </si>
  <si>
    <t xml:space="preserve"> 3.1.10 </t>
  </si>
  <si>
    <t xml:space="preserve"> 20 </t>
  </si>
  <si>
    <t>REVISÃO DE PROJETO INSTALAÇÕES ELETRICAS</t>
  </si>
  <si>
    <t xml:space="preserve"> 3.3.9 </t>
  </si>
  <si>
    <t xml:space="preserve"> 97647 </t>
  </si>
  <si>
    <t>REMOÇÃO DE TELHAS, DE FIBROCIMENTO, METÁLICA E CERÂMICA, DE FORMA MANUAL, SEM REAPROVEITAMENTO. AF_12/2017</t>
  </si>
  <si>
    <t xml:space="preserve"> 11.6 </t>
  </si>
  <si>
    <t xml:space="preserve"> 94201 </t>
  </si>
  <si>
    <t>TELHAMENTO COM TELHA CERÂMICA CAPA-CANAL, TIPO COLONIAL, COM ATÉ 2 ÁGUAS, INCLUSO TRANSPORTE VERTICAL. AF_07/2019</t>
  </si>
  <si>
    <t xml:space="preserve"> 11.7 </t>
  </si>
  <si>
    <t xml:space="preserve"> 92541 </t>
  </si>
  <si>
    <t>TRAMA DE MADEIRA COMPOSTA POR RIPAS, CAIBROS E TERÇAS PARA TELHADOS DE ATÉ 2 ÁGUAS PARA TELHA CERÂMICA CAPA-CANAL, INCLUSO TRANSPORTE VERTICAL. AF_07/2019</t>
  </si>
  <si>
    <t xml:space="preserve"> 11.8 </t>
  </si>
  <si>
    <t xml:space="preserve"> 92552 </t>
  </si>
  <si>
    <t>FABRICAÇÃO E INSTALAÇÃO DE TESOURA INTEIRA EM MADEIRA NÃO APARELHADA, VÃO DE 10 M, PARA TELHA CERÂMICA OU DE CONCRETO, INCLUSO IÇAMENTO. AF_07/2019</t>
  </si>
  <si>
    <t xml:space="preserve"> 88255 </t>
  </si>
  <si>
    <t>AUXILIAR TÉCNICO DE ENGENHARIA COM ENCARGOS COMPLEMENTARES</t>
  </si>
  <si>
    <t xml:space="preserve"> 00007173 </t>
  </si>
  <si>
    <t>TELHA DE BARRO / CERAMICA, NAO ESMALTADA, TIPO COLONIAL, CANAL, PLAN, PAULISTA, COMPRIMENTO DE *44 A 50* CM, RENDIMENTO DE COBERTURA DE *26* TELHAS/M2</t>
  </si>
  <si>
    <t>MIL</t>
  </si>
  <si>
    <t xml:space="preserve"> 00004430 </t>
  </si>
  <si>
    <t>CAIBRO NAO APARELHADO *5 X 6* CM, EM MACARANDUBA, ANGELIM OU EQUIVALENTE DA REGIAO -  BRUTA</t>
  </si>
  <si>
    <t xml:space="preserve"> 00039027 </t>
  </si>
  <si>
    <t>PREGO DE ACO POLIDO COM CABECA 19  X 36 (3 1/4  X  9)</t>
  </si>
  <si>
    <t xml:space="preserve"> 00020247 </t>
  </si>
  <si>
    <t>PREGO DE ACO POLIDO COM CABECA 15 X 15 (1 1/4 X 13)</t>
  </si>
  <si>
    <t xml:space="preserve"> 00040568 </t>
  </si>
  <si>
    <t>PREGO DE ACO POLIDO COM CABECA 22 X 48 (4 1/4 X 5)</t>
  </si>
  <si>
    <t xml:space="preserve"> 00004408 </t>
  </si>
  <si>
    <t>RIPA NAO APARELHADA,  *1,5 X 5* CM, EM MACARANDUBA, ANGELIM OU EQUIVALENTE DA REGIAO -  BRUTA</t>
  </si>
  <si>
    <t xml:space="preserve"> 00004425 </t>
  </si>
  <si>
    <t>VIGA NAO APARELHADA  *6 X 12* CM, EM MACARANDUBA, ANGELIM OU EQUIVALENTE DA REGIAO - BRUTA</t>
  </si>
  <si>
    <t xml:space="preserve"> 92262 </t>
  </si>
  <si>
    <t>INSTALAÇÃO DE TESOURA (INTEIRA OU MEIA), BIAPOIADA, EM MADEIRA NÃO APARELHADA, PARA VÃOS MAIORES OU IGUAIS A 10,0 M E MENORES QUE 12,0 M, INCLUSO IÇAMENTO. AF_07/2019</t>
  </si>
  <si>
    <t xml:space="preserve"> 00004400 </t>
  </si>
  <si>
    <t>CAIBRO NAO APARELHADO,  *6 X 8* CM,  EM MACARANDUBA, ANGELIM OU EQUIVALENTE DA REGIAO -  BRUTA</t>
  </si>
  <si>
    <t xml:space="preserve"> 00040623 </t>
  </si>
  <si>
    <t>CHAPA PARA EMENDA DE VIGA, EM ACO GROSSO, QUALIDADE ESTRUTURAL, BITOLA 3/16 ", E= 4,75 MM, 4 FUROS, LARGURA 45 MM, COMPRIMENTO 500 MM</t>
  </si>
  <si>
    <t>PAR</t>
  </si>
  <si>
    <t xml:space="preserve"> 00021142 </t>
  </si>
  <si>
    <t>ESTRIBO COM PARAFUSO EM CHAPA DE FERRO FUNDIDO DE 2" X 3/16" X 35 CM, SECAO "U", PARA MADEIRAMENTO DE TELHADO</t>
  </si>
  <si>
    <t xml:space="preserve"> 00004344 </t>
  </si>
  <si>
    <t>PARAFUSO FRANCES METRICO ZINCADO, DIAMETRO 12 MM, COMPRIMENTO 150 MM, COM PORCA SEXTAVADA E ARRUELA DE PRESSAO MEDIA</t>
  </si>
  <si>
    <t xml:space="preserve"> 00004415 </t>
  </si>
  <si>
    <t>SARRAFO NAO APARELHADO 2,5 X 5 CM, EM MACARANDUBA, ANGELIM OU EQUIVALENTE DA REGIAO -  BRUTA</t>
  </si>
  <si>
    <t xml:space="preserve"> 00004472 </t>
  </si>
  <si>
    <t>VIGA NAO APARELHADA *6 X 16* CM, EM MACARANDUBA, ANGELIM OU EQUIVALENTE DA REGIAO -  BRUTA</t>
  </si>
  <si>
    <t xml:space="preserve"> 65,48</t>
  </si>
  <si>
    <t xml:space="preserve"> 111.181,76</t>
  </si>
  <si>
    <t xml:space="preserve"> 857,11</t>
  </si>
  <si>
    <t xml:space="preserve"> 86.902,38</t>
  </si>
  <si>
    <t xml:space="preserve"> 1.061,31</t>
  </si>
  <si>
    <t xml:space="preserve"> 75,30</t>
  </si>
  <si>
    <t xml:space="preserve"> 79.916,64</t>
  </si>
  <si>
    <t xml:space="preserve"> 54.940,75</t>
  </si>
  <si>
    <t xml:space="preserve"> 48.906,29</t>
  </si>
  <si>
    <t xml:space="preserve"> 47.471,20</t>
  </si>
  <si>
    <t xml:space="preserve"> 38,90</t>
  </si>
  <si>
    <t xml:space="preserve"> 41.284,95</t>
  </si>
  <si>
    <t xml:space="preserve"> 0,65</t>
  </si>
  <si>
    <t xml:space="preserve"> 0,62</t>
  </si>
  <si>
    <t xml:space="preserve"> 2.411,31</t>
  </si>
  <si>
    <t xml:space="preserve"> 14.467,86</t>
  </si>
  <si>
    <t xml:space="preserve"> 2,71</t>
  </si>
  <si>
    <t xml:space="preserve"> 7.135,43</t>
  </si>
  <si>
    <t xml:space="preserve"> 3,03</t>
  </si>
  <si>
    <t xml:space="preserve"> 6.407,20</t>
  </si>
  <si>
    <t xml:space="preserve"> 1.475,01</t>
  </si>
  <si>
    <t xml:space="preserve"> 4.852,78</t>
  </si>
  <si>
    <t xml:space="preserve"> 2,11</t>
  </si>
  <si>
    <t xml:space="preserve"> 4.461,78</t>
  </si>
  <si>
    <t xml:space="preserve"> 4.057,27</t>
  </si>
  <si>
    <t xml:space="preserve"> 510,42</t>
  </si>
  <si>
    <t xml:space="preserve"> 3.062,52</t>
  </si>
  <si>
    <t xml:space="preserve"> 109,34</t>
  </si>
  <si>
    <t xml:space="preserve"> 2.459,05</t>
  </si>
  <si>
    <t xml:space="preserve"> 89,18</t>
  </si>
  <si>
    <t xml:space="preserve"> 2.229,50</t>
  </si>
  <si>
    <t xml:space="preserve"> 98,25</t>
  </si>
  <si>
    <t xml:space="preserve"> 83,11</t>
  </si>
  <si>
    <t xml:space="preserve"> 1.828,42</t>
  </si>
  <si>
    <t xml:space="preserve"> 131,29</t>
  </si>
  <si>
    <t xml:space="preserve"> 1.050,32</t>
  </si>
  <si>
    <t xml:space="preserve"> 993,94</t>
  </si>
  <si>
    <t xml:space="preserve"> 460,38</t>
  </si>
  <si>
    <t xml:space="preserve"> 150,19</t>
  </si>
  <si>
    <t xml:space="preserve"> 100,00%
 48.906,29</t>
  </si>
  <si>
    <t xml:space="preserve"> 60,00%
 29.343,77</t>
  </si>
  <si>
    <t xml:space="preserve"> 40,00%
 19.562,52</t>
  </si>
  <si>
    <t xml:space="preserve"> 100,00%
 281.778,91</t>
  </si>
  <si>
    <t xml:space="preserve"> 30,00%
 84.533,67</t>
  </si>
  <si>
    <t xml:space="preserve"> 20,00%
 56.355,78</t>
  </si>
  <si>
    <t xml:space="preserve"> 10,00%
 28.177,89</t>
  </si>
  <si>
    <t xml:space="preserve"> 100,00%
 31.281,27</t>
  </si>
  <si>
    <t xml:space="preserve"> 30,00%
 9.384,38</t>
  </si>
  <si>
    <t xml:space="preserve"> 40,00%
 12.512,51</t>
  </si>
  <si>
    <t xml:space="preserve"> 100,00%
 232.441,88</t>
  </si>
  <si>
    <t xml:space="preserve"> 20,00%
 46.488,38</t>
  </si>
  <si>
    <t xml:space="preserve"> 40,00%
 92.976,75</t>
  </si>
  <si>
    <t xml:space="preserve"> 100,00%
 356.489,61</t>
  </si>
  <si>
    <t xml:space="preserve"> 20,00%
 71.297,92</t>
  </si>
  <si>
    <t xml:space="preserve"> 50,00%
 178.244,81</t>
  </si>
  <si>
    <t xml:space="preserve"> 30,00%
 106.946,88</t>
  </si>
  <si>
    <t xml:space="preserve"> 100,00%
 42.246,74</t>
  </si>
  <si>
    <t xml:space="preserve"> 20,00%
 8.449,35</t>
  </si>
  <si>
    <t xml:space="preserve"> 40,00%
 16.898,70</t>
  </si>
  <si>
    <t xml:space="preserve"> 100,00%
 127.406,65</t>
  </si>
  <si>
    <t xml:space="preserve"> 30,00%
 38.222,00</t>
  </si>
  <si>
    <t xml:space="preserve"> 10,00%
 12.740,67</t>
  </si>
  <si>
    <t xml:space="preserve"> 100,00%
 89.531,25</t>
  </si>
  <si>
    <t xml:space="preserve"> 20,00%
 17.906,25</t>
  </si>
  <si>
    <t xml:space="preserve"> 60,00%
 53.718,75</t>
  </si>
  <si>
    <t xml:space="preserve"> 100,00%
 47.471,20</t>
  </si>
  <si>
    <t xml:space="preserve"> 20,00%
 9.494,24</t>
  </si>
  <si>
    <t xml:space="preserve"> 30,00%
 14.241,36</t>
  </si>
  <si>
    <t>Composição Emp - 95</t>
  </si>
  <si>
    <t xml:space="preserve"> 1.544,15</t>
  </si>
  <si>
    <t xml:space="preserve"> 1.533,51</t>
  </si>
  <si>
    <t xml:space="preserve"> 94969 SINAPI</t>
  </si>
  <si>
    <t>CONCRETO FCK = 15MPA, TRAÇO 1:3,4:3,5 (EM MASSA SECA DE CIMENTO/ AREIA MÉDIA/ BRITA 1) - PREPARO MECÂNICO COM BETONEIRA 600 L. AF_05/2021</t>
  </si>
  <si>
    <t xml:space="preserve"> 403,25</t>
  </si>
  <si>
    <t xml:space="preserve"> 397,64</t>
  </si>
  <si>
    <t xml:space="preserve"> 0,25</t>
  </si>
  <si>
    <t xml:space="preserve"> 100,81</t>
  </si>
  <si>
    <t xml:space="preserve"> 3,5</t>
  </si>
  <si>
    <t xml:space="preserve"> 57,15</t>
  </si>
  <si>
    <t xml:space="preserve"> 52,01</t>
  </si>
  <si>
    <t xml:space="preserve"> 91634 SINAPI</t>
  </si>
  <si>
    <t>GUINDAUTO HIDRÁULICO, CAPACIDADE MÁXIMA DE CARGA 6500 KG, MOMENTO MÁXIMO DE CARGA 5,8 TM, ALCANCE MÁXIMO HORIZONTAL 7,60 M, INCLUSIVE CAMINHÃO TOCO PBT 9.700 KG, POTÊNCIA DE 160 CV - CHP DIURNO. AF_08/2015</t>
  </si>
  <si>
    <t xml:space="preserve"> 197,88</t>
  </si>
  <si>
    <t xml:space="preserve"> 195,15</t>
  </si>
  <si>
    <t xml:space="preserve"> 1,5</t>
  </si>
  <si>
    <t xml:space="preserve"> 296,82</t>
  </si>
  <si>
    <t xml:space="preserve"> 292,72</t>
  </si>
  <si>
    <t xml:space="preserve"> 1866 ORSE</t>
  </si>
  <si>
    <t>Poste concreto duplo T (DT) 11/ 600</t>
  </si>
  <si>
    <t xml:space="preserve"> 1.089,37</t>
  </si>
  <si>
    <t>Composição Emp - 96</t>
  </si>
  <si>
    <t xml:space="preserve"> 3.503,59</t>
  </si>
  <si>
    <t xml:space="preserve"> 3.442,90</t>
  </si>
  <si>
    <t xml:space="preserve"> 90776 SINAPI</t>
  </si>
  <si>
    <t>ENCARREGADO GERAL COM ENCARGOS COMPLEMENTARES</t>
  </si>
  <si>
    <t xml:space="preserve"> 25,79</t>
  </si>
  <si>
    <t xml:space="preserve"> 22,56</t>
  </si>
  <si>
    <t xml:space="preserve"> 180,53</t>
  </si>
  <si>
    <t xml:space="preserve"> 157,92</t>
  </si>
  <si>
    <t xml:space="preserve"> 88279 SINAPI</t>
  </si>
  <si>
    <t>MONTADOR ELETROMECÃNICO COM ENCARGOS COMPLEMENTARES</t>
  </si>
  <si>
    <t xml:space="preserve"> 30,08</t>
  </si>
  <si>
    <t xml:space="preserve"> 26,76</t>
  </si>
  <si>
    <t xml:space="preserve"> 210,56</t>
  </si>
  <si>
    <t xml:space="preserve"> 187,32</t>
  </si>
  <si>
    <t xml:space="preserve"> 96985 SINAPI</t>
  </si>
  <si>
    <t xml:space="preserve"> 78,66</t>
  </si>
  <si>
    <t xml:space="preserve"> 77,75</t>
  </si>
  <si>
    <t xml:space="preserve"> 393,30</t>
  </si>
  <si>
    <t xml:space="preserve"> 388,75</t>
  </si>
  <si>
    <t xml:space="preserve"> 114,31</t>
  </si>
  <si>
    <t xml:space="preserve"> 104,02</t>
  </si>
  <si>
    <t xml:space="preserve"> 155 ORSE</t>
  </si>
  <si>
    <t>Alça preformada p/ estai 9,5 mm mr</t>
  </si>
  <si>
    <t xml:space="preserve"> 11,88</t>
  </si>
  <si>
    <t xml:space="preserve"> 00013348 SINAPI</t>
  </si>
  <si>
    <t>ARRUELA  EM ACO GALVANIZADO, DIAMETRO EXTERNO = 35MM, ESPESSURA = 3MM, DIAMETRO DO FURO= 18MM</t>
  </si>
  <si>
    <t xml:space="preserve"> 00000379 SINAPI</t>
  </si>
  <si>
    <t>ARRUELA QUADRADA EM ACO GALVANIZADO, DIMENSAO = 38 MM, ESPESSURA = 3MM, DIAMETRO DO FURO= 18 MM</t>
  </si>
  <si>
    <t xml:space="preserve"> 0,81</t>
  </si>
  <si>
    <t xml:space="preserve"> 4634 ORSE</t>
  </si>
  <si>
    <t>Braço tipo C 15 kv</t>
  </si>
  <si>
    <t xml:space="preserve"> 198,00</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</si>
  <si>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</si>
  <si>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</si>
  <si>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</si>
  <si>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</si>
  <si>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</si>
  <si>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</si>
  <si>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</si>
  <si>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</si>
  <si>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</si>
  <si>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</si>
  <si>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</si>
  <si>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160,56</t>
  </si>
  <si>
    <t xml:space="preserve"> 481,68</t>
  </si>
  <si>
    <t xml:space="preserve"> 9354 ORSE</t>
  </si>
  <si>
    <t>Conector cunha I série cinza</t>
  </si>
  <si>
    <t xml:space="preserve"> 8,80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</si>
  <si>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</si>
  <si>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</si>
  <si>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</si>
  <si>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</si>
  <si>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</si>
  <si>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</si>
  <si>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36,45</t>
  </si>
  <si>
    <t xml:space="preserve"> 109,35</t>
  </si>
  <si>
    <t xml:space="preserve"> 9720 ORSE</t>
  </si>
  <si>
    <t>Conector cabo-haste em bronze natural para 2 cabos cobre de 16mm² a 70mm² com grampo "U" e porcas de aço galv.Ref:TEL-580 ou similar</t>
  </si>
  <si>
    <t xml:space="preserve"> 54,50</t>
  </si>
  <si>
    <t xml:space="preserve"> 163,50</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</si>
  <si>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</si>
  <si>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</si>
  <si>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</si>
  <si>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</si>
  <si>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</si>
  <si>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</si>
  <si>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</si>
  <si>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</si>
  <si>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</si>
  <si>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</si>
  <si>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102,34</t>
  </si>
  <si>
    <t xml:space="preserve"> 307,02</t>
  </si>
  <si>
    <t xml:space="preserve"> 2524 ORSE</t>
  </si>
  <si>
    <t>Isolador de disco polimérico 15 kv</t>
  </si>
  <si>
    <t xml:space="preserve"> 101,00</t>
  </si>
  <si>
    <t xml:space="preserve"> 303,00</t>
  </si>
  <si>
    <t xml:space="preserve"> 1583 ORSE</t>
  </si>
  <si>
    <t>Manilha 90 gr</t>
  </si>
  <si>
    <t xml:space="preserve"> 12,52</t>
  </si>
  <si>
    <t xml:space="preserve"> I8077 SEINFRA</t>
  </si>
  <si>
    <t>MANILHA SAPATILHA PARA ALÇA PREFORMADA</t>
  </si>
  <si>
    <t xml:space="preserve"> 8,07</t>
  </si>
  <si>
    <t xml:space="preserve"> 24,21</t>
  </si>
  <si>
    <t xml:space="preserve"> I8078 SEINFRA</t>
  </si>
  <si>
    <t>OLHAL PARA PARAFUSO</t>
  </si>
  <si>
    <t xml:space="preserve"> 9,32</t>
  </si>
  <si>
    <t xml:space="preserve"> 27,96</t>
  </si>
  <si>
    <t xml:space="preserve"> 00000442 SINAPI</t>
  </si>
  <si>
    <t xml:space="preserve"> 4,05</t>
  </si>
  <si>
    <t xml:space="preserve"> 12,15</t>
  </si>
  <si>
    <t xml:space="preserve"> 1672 ORSE</t>
  </si>
  <si>
    <t>Parafuso cabeça abaulada 16 x  70mm</t>
  </si>
  <si>
    <t xml:space="preserve"> 11,93</t>
  </si>
  <si>
    <t xml:space="preserve"> 00000432 SINAPI</t>
  </si>
  <si>
    <t>PARAFUSO M16 EM ACO GALVANIZADO, COMPRIMENTO = 250 MM, DIAMETRO = 16 MM, ROSCA MAQUINA, CABECA QUADRADA</t>
  </si>
  <si>
    <t xml:space="preserve"> 8,99</t>
  </si>
  <si>
    <t xml:space="preserve"> 17,98</t>
  </si>
  <si>
    <t xml:space="preserve"> 00004276 SINAPI</t>
  </si>
  <si>
    <t>PARA-RAIOS DE DISTRIBUICAO, TENSAO NOMINAL 15 KV, CORRENTE NOMINAL DE DESCARGA 5 KA</t>
  </si>
  <si>
    <t xml:space="preserve"> 161,12</t>
  </si>
  <si>
    <t xml:space="preserve"> 483,36</t>
  </si>
  <si>
    <t xml:space="preserve"> 00007581 SINAPI</t>
  </si>
  <si>
    <t>SAPATILHA EM ACO GALVANIZADO PARA CABOS COM DIAMETRO NOMINAL ATE 5/8"</t>
  </si>
  <si>
    <t xml:space="preserve"> 3,01</t>
  </si>
  <si>
    <t xml:space="preserve"> 2055 ORSE</t>
  </si>
  <si>
    <t>Suporte p/ transformador em poste dt</t>
  </si>
  <si>
    <t xml:space="preserve"> 185,58</t>
  </si>
  <si>
    <t>Composição Emp - 97</t>
  </si>
  <si>
    <t xml:space="preserve"> 10.374,40</t>
  </si>
  <si>
    <t xml:space="preserve"> 10.285,07</t>
  </si>
  <si>
    <t xml:space="preserve"> 97435 SINAPI</t>
  </si>
  <si>
    <t>CURVA 45 GRAUS, EM AÇO, CONEXÃO RANHURADA, DN 65 (2 1/2"), INSTALADO EM PRUMADAS - FORNECIMENTO E INSTALAÇÃO. AF_10/2020</t>
  </si>
  <si>
    <t xml:space="preserve"> 128,45</t>
  </si>
  <si>
    <t xml:space="preserve"> 126,27</t>
  </si>
  <si>
    <t xml:space="preserve"> 513,80</t>
  </si>
  <si>
    <t xml:space="preserve"> 505,08</t>
  </si>
  <si>
    <t xml:space="preserve"> 92367 SINAPI</t>
  </si>
  <si>
    <t>TUBO DE AÇO GALVANIZADO COM COSTURA, CLASSE MÉDIA, DN 65 (2 1/2"), CONEXÃO ROSQUEADA, INSTALADO EM REDE DE ALIMENTAÇÃO PARA HIDRANTE - FORNECIMENTO E INSTALAÇÃO. AF_10/2020</t>
  </si>
  <si>
    <t xml:space="preserve"> 134,60</t>
  </si>
  <si>
    <t xml:space="preserve"> 133,75</t>
  </si>
  <si>
    <t xml:space="preserve"> 1.615,20</t>
  </si>
  <si>
    <t xml:space="preserve"> 1.605,00</t>
  </si>
  <si>
    <t xml:space="preserve"> 92347 SINAPI</t>
  </si>
  <si>
    <t>LUVA, EM FERRO GALVANIZADO, DN 65 (2 1/2"), CONEXÃO ROSQUEADA, INSTALADO EM PRUMADAS - FORNECIMENTO E INSTALAÇÃO. AF_10/2020</t>
  </si>
  <si>
    <t xml:space="preserve"> 78,79</t>
  </si>
  <si>
    <t xml:space="preserve"> 76,31</t>
  </si>
  <si>
    <t xml:space="preserve"> 157,58</t>
  </si>
  <si>
    <t xml:space="preserve"> 152,62</t>
  </si>
  <si>
    <t xml:space="preserve"> 9,5</t>
  </si>
  <si>
    <t xml:space="preserve"> 285,76</t>
  </si>
  <si>
    <t xml:space="preserve"> 254,22</t>
  </si>
  <si>
    <t xml:space="preserve"> 155,13</t>
  </si>
  <si>
    <t xml:space="preserve"> 141,17</t>
  </si>
  <si>
    <t xml:space="preserve"> 200,07</t>
  </si>
  <si>
    <t xml:space="preserve"> 180,12</t>
  </si>
  <si>
    <t xml:space="preserve"> 00000977 SINAPI</t>
  </si>
  <si>
    <t>CABO DE COBRE, FLEXIVEL, CLASSE 4 OU 5, ISOLACAO EM PVC/A, ANTICHAMA BWF-B, COBERTURA PVC-ST1, ANTICHAMA BWF-B, 1 CONDUTOR, 0,6/1 KV, SECAO NOMINAL 70 MM2</t>
  </si>
  <si>
    <t xml:space="preserve"> 70,24</t>
  </si>
  <si>
    <t xml:space="preserve"> 54,0</t>
  </si>
  <si>
    <t xml:space="preserve"> 3.792,96</t>
  </si>
  <si>
    <t xml:space="preserve"> 00001019 SINAPI</t>
  </si>
  <si>
    <t>CABO DE COBRE, FLEXIVEL, CLASSE 4 OU 5, ISOLACAO EM PVC/A, ANTICHAMA BWF-B, COBERTURA PVC-ST1, ANTICHAMA BWF-B, 1 CONDUTOR, 0,6/1 KV, SECAO NOMINAL 35 MM2</t>
  </si>
  <si>
    <t xml:space="preserve"> 35,58</t>
  </si>
  <si>
    <t xml:space="preserve"> 640,44</t>
  </si>
  <si>
    <t xml:space="preserve"> 10795 ORSE</t>
  </si>
  <si>
    <t>Módulo de medição para 08 medidores 150x120x22 cm</t>
  </si>
  <si>
    <t xml:space="preserve"> 2.430,00</t>
  </si>
  <si>
    <t xml:space="preserve"> 00002377 SINAPI</t>
  </si>
  <si>
    <t>DISJUNTOR TERMOMAGNETICO TRIPOLAR 200 A / 600 V, TIPO FXD / ICC - 35 KA</t>
  </si>
  <si>
    <t xml:space="preserve"> 583,46</t>
  </si>
  <si>
    <t>Composição Emp - 98</t>
  </si>
  <si>
    <t xml:space="preserve"> 4.500,20</t>
  </si>
  <si>
    <t xml:space="preserve"> 4.325,35</t>
  </si>
  <si>
    <t xml:space="preserve"> 97622 SINAPI</t>
  </si>
  <si>
    <t xml:space="preserve"> 38,76</t>
  </si>
  <si>
    <t xml:space="preserve"> 32,40</t>
  </si>
  <si>
    <t xml:space="preserve"> 29,45</t>
  </si>
  <si>
    <t xml:space="preserve"> 93358 SINAPI</t>
  </si>
  <si>
    <t xml:space="preserve"> 64,60</t>
  </si>
  <si>
    <t xml:space="preserve"> 58,78</t>
  </si>
  <si>
    <t xml:space="preserve"> 1,2</t>
  </si>
  <si>
    <t xml:space="preserve"> 77,52</t>
  </si>
  <si>
    <t xml:space="preserve"> 70,53</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</si>
  <si>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</si>
  <si>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</si>
  <si>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77,12</t>
  </si>
  <si>
    <t xml:space="preserve"> 74,60</t>
  </si>
  <si>
    <t xml:space="preserve"> 15,19</t>
  </si>
  <si>
    <t xml:space="preserve"> 1.171,45</t>
  </si>
  <si>
    <t xml:space="preserve"> 1.133,17</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</si>
  <si>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</si>
  <si>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</si>
  <si>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57,91</t>
  </si>
  <si>
    <t xml:space="preserve"> 56,17</t>
  </si>
  <si>
    <t xml:space="preserve"> 687,97</t>
  </si>
  <si>
    <t xml:space="preserve"> 667,29</t>
  </si>
  <si>
    <t xml:space="preserve"> 92409 SINAPI</t>
  </si>
  <si>
    <t>MONTAGEM E DESMONTAGEM DE FÔRMA DE PILARES RETANGULARES E ESTRUTURAS SIMILARES, PÉ-DIREITO SIMPLES, EM MADEIRA SERRADA, 1 UTILIZAÇÃO. AF_09/2020</t>
  </si>
  <si>
    <t xml:space="preserve"> 241,02</t>
  </si>
  <si>
    <t xml:space="preserve"> 231,82</t>
  </si>
  <si>
    <t xml:space="preserve"> 6,19</t>
  </si>
  <si>
    <t xml:space="preserve"> 1.491,91</t>
  </si>
  <si>
    <t xml:space="preserve"> 1.434,96</t>
  </si>
  <si>
    <t xml:space="preserve"> 94975 SINAPI</t>
  </si>
  <si>
    <t>CONCRETO FCK = 15MPA, TRAÇO 1:3,4:3,5 (EM MASSA SECA DE CIMENTO/ AREIA MÉDIA/ BRITA 1) - PREPARO MANUAL. AF_05/2021</t>
  </si>
  <si>
    <t xml:space="preserve"> 446,63</t>
  </si>
  <si>
    <t xml:space="preserve"> 437,51</t>
  </si>
  <si>
    <t xml:space="preserve"> 96,25</t>
  </si>
  <si>
    <t xml:space="preserve"> 87894 SINAPI</t>
  </si>
  <si>
    <t>CHAPISCO APLICADO EM ALVENARIA (SEM PRESENÇA DE VÃOS) E ESTRUTURAS DE CONCRETO DE FACHADA, COM COLHER DE PEDREIRO.  ARGAMASSA TRAÇO 1:3 COM PREPARO EM BETONEIRA 400L. AF_06/2014</t>
  </si>
  <si>
    <t xml:space="preserve"> 5,49</t>
  </si>
  <si>
    <t xml:space="preserve"> 5,10</t>
  </si>
  <si>
    <t xml:space="preserve"> 35,56</t>
  </si>
  <si>
    <t xml:space="preserve"> 195,22</t>
  </si>
  <si>
    <t xml:space="preserve"> 181,35</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</si>
  <si>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</si>
  <si>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</si>
  <si>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19,17</t>
  </si>
  <si>
    <t xml:space="preserve"> 18,07</t>
  </si>
  <si>
    <t xml:space="preserve"> 325,89</t>
  </si>
  <si>
    <t xml:space="preserve"> 307,19</t>
  </si>
  <si>
    <t xml:space="preserve"> 20,84</t>
  </si>
  <si>
    <t xml:space="preserve"> 18,78</t>
  </si>
  <si>
    <t xml:space="preserve"> 3,6</t>
  </si>
  <si>
    <t xml:space="preserve"> 75,02</t>
  </si>
  <si>
    <t xml:space="preserve"> 67,60</t>
  </si>
  <si>
    <t xml:space="preserve"> 4,8</t>
  </si>
  <si>
    <t xml:space="preserve"> 78,38</t>
  </si>
  <si>
    <t xml:space="preserve"> 71,32</t>
  </si>
  <si>
    <t xml:space="preserve"> I8276 SEINFRA</t>
  </si>
  <si>
    <t>LAJE PRÉ-FABRICADA COMUM DE 8 cm P/ FÔRRO - VÃO ATÉ 2 m</t>
  </si>
  <si>
    <t xml:space="preserve"> 33,53</t>
  </si>
  <si>
    <t xml:space="preserve"> 100,59</t>
  </si>
  <si>
    <t xml:space="preserve"> 00000033 SINAPI</t>
  </si>
  <si>
    <t>ACO CA-50, 8,0 MM, VERGALHAO</t>
  </si>
  <si>
    <t xml:space="preserve"> 10,24</t>
  </si>
  <si>
    <t xml:space="preserve"> 16,17</t>
  </si>
  <si>
    <t xml:space="preserve"> 165,58</t>
  </si>
  <si>
    <t>Composição Emp - 99</t>
  </si>
  <si>
    <t xml:space="preserve"> 69,12</t>
  </si>
  <si>
    <t xml:space="preserve"> 68,93</t>
  </si>
  <si>
    <t xml:space="preserve"> 0,018</t>
  </si>
  <si>
    <t xml:space="preserve"> 0,46</t>
  </si>
  <si>
    <t xml:space="preserve"> 0,54</t>
  </si>
  <si>
    <t xml:space="preserve"> 3,95</t>
  </si>
  <si>
    <t xml:space="preserve"> 3,90</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</si>
  <si>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</si>
  <si>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</si>
  <si>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</si>
  <si>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</si>
  <si>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</si>
  <si>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</si>
  <si>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1,34</t>
  </si>
  <si>
    <t xml:space="preserve"> 392 ORSE</t>
  </si>
  <si>
    <t>Cabo de aço 9,5 mm AWG</t>
  </si>
  <si>
    <t xml:space="preserve"> 11,72</t>
  </si>
  <si>
    <t xml:space="preserve"> 0,13</t>
  </si>
  <si>
    <t xml:space="preserve"> 1,52</t>
  </si>
  <si>
    <t>Composição Emp - 100</t>
  </si>
  <si>
    <t xml:space="preserve"> 43,97</t>
  </si>
  <si>
    <t xml:space="preserve"> 43,46</t>
  </si>
  <si>
    <t xml:space="preserve"> 2,30</t>
  </si>
  <si>
    <t xml:space="preserve"> 2,10</t>
  </si>
  <si>
    <t xml:space="preserve"> 2,94</t>
  </si>
  <si>
    <t xml:space="preserve"> 2,65</t>
  </si>
  <si>
    <t xml:space="preserve"> 00025002 SINAPI</t>
  </si>
  <si>
    <t>CABO DE ALUMINIO NU COM ALMA DE ACO, BITOLA 2 AWG</t>
  </si>
  <si>
    <t xml:space="preserve"> 28,05</t>
  </si>
  <si>
    <t xml:space="preserve"> 1,38</t>
  </si>
  <si>
    <t xml:space="preserve"> 38,70</t>
  </si>
  <si>
    <t>Composição Emp - 101</t>
  </si>
  <si>
    <t xml:space="preserve"> 2.660,36</t>
  </si>
  <si>
    <t xml:space="preserve"> 2.318,52</t>
  </si>
  <si>
    <t xml:space="preserve"> 91677 SINAPI</t>
  </si>
  <si>
    <t xml:space="preserve"> 90,99</t>
  </si>
  <si>
    <t xml:space="preserve"> 78,82</t>
  </si>
  <si>
    <t xml:space="preserve"> 1.455,84</t>
  </si>
  <si>
    <t xml:space="preserve"> 1.261,12</t>
  </si>
  <si>
    <t xml:space="preserve"> 88266 SINAPI</t>
  </si>
  <si>
    <t>ELETROTÉCNICO COM ENCARGOS COMPLEMENTARES</t>
  </si>
  <si>
    <t xml:space="preserve"> 35,27</t>
  </si>
  <si>
    <t xml:space="preserve"> 31,25</t>
  </si>
  <si>
    <t xml:space="preserve"> 564,32</t>
  </si>
  <si>
    <t xml:space="preserve"> 500,00</t>
  </si>
  <si>
    <t xml:space="preserve"> 90775 SINAPI</t>
  </si>
  <si>
    <t xml:space="preserve"> 32,01</t>
  </si>
  <si>
    <t xml:space="preserve"> 640,20</t>
  </si>
  <si>
    <t xml:space="preserve"> 557,40</t>
  </si>
  <si>
    <t>Composição Emp - 12141</t>
  </si>
  <si>
    <t xml:space="preserve"> 565,05</t>
  </si>
  <si>
    <t xml:space="preserve"> 546,03</t>
  </si>
  <si>
    <t xml:space="preserve"> 88262 SINAPI</t>
  </si>
  <si>
    <t xml:space="preserve"> 20,61</t>
  </si>
  <si>
    <t xml:space="preserve"> 18,56</t>
  </si>
  <si>
    <t xml:space="preserve"> 1,846</t>
  </si>
  <si>
    <t xml:space="preserve"> 38,04</t>
  </si>
  <si>
    <t xml:space="preserve"> 34,26</t>
  </si>
  <si>
    <t xml:space="preserve"> 38,47</t>
  </si>
  <si>
    <t xml:space="preserve"> 34,66</t>
  </si>
  <si>
    <t xml:space="preserve"> 5,538</t>
  </si>
  <si>
    <t xml:space="preserve"> 90,43</t>
  </si>
  <si>
    <t xml:space="preserve"> 82,29</t>
  </si>
  <si>
    <t xml:space="preserve"> 90586 SINAPI</t>
  </si>
  <si>
    <t xml:space="preserve"> 1,28</t>
  </si>
  <si>
    <t xml:space="preserve"> 0,672</t>
  </si>
  <si>
    <t xml:space="preserve"> 90587 SINAPI</t>
  </si>
  <si>
    <t xml:space="preserve"> 1,174</t>
  </si>
  <si>
    <t xml:space="preserve"> 0,51</t>
  </si>
  <si>
    <t xml:space="preserve"> 88377 SINAPI</t>
  </si>
  <si>
    <t>OPERADOR DE BETONEIRA ESTACIONÁRIA/MISTURADOR COM ENCARGOS COMPLEMENTARES</t>
  </si>
  <si>
    <t xml:space="preserve"> 19,65</t>
  </si>
  <si>
    <t xml:space="preserve"> 17,60</t>
  </si>
  <si>
    <t xml:space="preserve"> 1,6</t>
  </si>
  <si>
    <t xml:space="preserve"> 31,44</t>
  </si>
  <si>
    <t xml:space="preserve"> 28,16</t>
  </si>
  <si>
    <t xml:space="preserve"> 88830 SINAPI</t>
  </si>
  <si>
    <t>BETONEIRA CAPACIDADE NOMINAL DE 400 L, CAPACIDADE DE MISTURA 280 L, MOTOR ELÉTRICO TRIFÁSICO POTÊNCIA DE 2 CV, SEM CARREGADOR - CHP DIURNO. AF_10/2014</t>
  </si>
  <si>
    <t xml:space="preserve"> 1,95</t>
  </si>
  <si>
    <t xml:space="preserve"> 1,61</t>
  </si>
  <si>
    <t xml:space="preserve"> 93234 SINAPI</t>
  </si>
  <si>
    <t>BETONEIRA CAPACIDADE NOMINAL 400 L, CAPACIDADE DE MISTURA 310 L, MOTOR A GASOLINA POTÊNCIA 5,5 HP, SEM CARREGADOR - CHI DIURNO. AF_02/2016</t>
  </si>
  <si>
    <t xml:space="preserve"> 0,78</t>
  </si>
  <si>
    <t xml:space="preserve"> 0,32</t>
  </si>
  <si>
    <t xml:space="preserve"> 00000366 SINAPI</t>
  </si>
  <si>
    <t>AREIA FINA - POSTO JAZIDA/FORNECEDOR (RETIRADO NA JAZIDA, SEM TRANSPORTE)</t>
  </si>
  <si>
    <t xml:space="preserve"> 55,00</t>
  </si>
  <si>
    <t xml:space="preserve"> 0,785</t>
  </si>
  <si>
    <t xml:space="preserve"> 43,17</t>
  </si>
  <si>
    <t xml:space="preserve"> 00001379 SINAPI</t>
  </si>
  <si>
    <t xml:space="preserve"> 0,72</t>
  </si>
  <si>
    <t xml:space="preserve"> 322,98</t>
  </si>
  <si>
    <t xml:space="preserve"> 232,54</t>
  </si>
  <si>
    <t xml:space="preserve"> 00004721 SINAPI</t>
  </si>
  <si>
    <t xml:space="preserve"> 149,21</t>
  </si>
  <si>
    <t xml:space="preserve"> 0,587</t>
  </si>
  <si>
    <t xml:space="preserve"> 87,58</t>
  </si>
  <si>
    <r>
      <t xml:space="preserve">RECONSTRUÇÃO TOTAL DO </t>
    </r>
    <r>
      <rPr>
        <b/>
        <sz val="10"/>
        <rFont val="Arial"/>
        <family val="2"/>
      </rPr>
      <t>CETI FRANKLIN DÓRIA</t>
    </r>
    <r>
      <rPr>
        <sz val="10"/>
        <rFont val="Arial"/>
        <family val="2"/>
      </rPr>
      <t xml:space="preserve"> COM DOIS PAVIMENTOS CONTENDO: PROFESSORES, BANHEIROS DE FUNCIONÁRIOS, COZINHA, REFEITÓRIO, DML, DESPENSA, BANHEIROS, PÁTIO, LABORATÓRIO 01, LABORATÓRIO DE INFORMÁTICA, LABORATÓRIO DE CIÊNCIAS, SALA DE MEDIAÇÃO TECNOLÓGICA, BIBLIOTECA, BWC, QUADRA POLIESPORTIVA E 08 SALAS DE AULA</t>
    </r>
  </si>
  <si>
    <t xml:space="preserve"> 17.15 </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</si>
  <si>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</si>
  <si>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</si>
  <si>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12737 </t>
  </si>
  <si>
    <t xml:space="preserve"> 4,52</t>
  </si>
  <si>
    <t xml:space="preserve"> 1,30</t>
  </si>
  <si>
    <t xml:space="preserve"> 1,14</t>
  </si>
  <si>
    <t xml:space="preserve"> 38,34</t>
  </si>
  <si>
    <t xml:space="preserve"> 765,20</t>
  </si>
  <si>
    <t xml:space="preserve"> 29.337,76</t>
  </si>
  <si>
    <t xml:space="preserve"> 0,61</t>
  </si>
  <si>
    <t xml:space="preserve"> 0,59</t>
  </si>
  <si>
    <t xml:space="preserve"> 0,56</t>
  </si>
  <si>
    <t xml:space="preserve"> 0,21</t>
  </si>
  <si>
    <t xml:space="preserve"> 99,30</t>
  </si>
  <si>
    <t xml:space="preserve"> 99,33</t>
  </si>
  <si>
    <t xml:space="preserve"> 99,36</t>
  </si>
  <si>
    <t xml:space="preserve"> 99,39</t>
  </si>
  <si>
    <t xml:space="preserve"> 99,50</t>
  </si>
  <si>
    <t xml:space="preserve"> 99,55</t>
  </si>
  <si>
    <t xml:space="preserve"> 99,62</t>
  </si>
  <si>
    <t xml:space="preserve"> 99,76</t>
  </si>
  <si>
    <t xml:space="preserve"> 100,00%
 220.742,40</t>
  </si>
  <si>
    <t xml:space="preserve"> 10,00%
 22.074,24</t>
  </si>
  <si>
    <t xml:space="preserve"> 20,00%
 44.148,48</t>
  </si>
  <si>
    <t xml:space="preserve"> 103332 </t>
  </si>
  <si>
    <t>ALVENARIA DE VEDAÇÃO DE BLOCOS CERÂMICOS FURADOS NA HORIZONTAL DE 9X14X19 CM (ESPESSURA 9 CM) E ARGAMASSA DE ASSENTAMENTO COM PREPARO EM BETONEIRA. AF_12/2021</t>
  </si>
  <si>
    <t xml:space="preserve"> 12242 </t>
  </si>
  <si>
    <t xml:space="preserve"> 102505 </t>
  </si>
  <si>
    <t>PINTURA DE DEMARCAÇÃO DE QUADRA POLIESPORTIVA COM BORRACHA CLORADA, E = 5 CM, APLICAÇÃO MANUAL. AF_05/2021</t>
  </si>
  <si>
    <t xml:space="preserve"> 12272 </t>
  </si>
  <si>
    <t>PINTURA COM RESINA ACRÍLICA EM PISOS CIMENTADOS, DUAS (2) DEMÃOS, INCLUSIVE LIMPEZA DA SUPERFÍCIE A SER APLICADO MATERIAL</t>
  </si>
  <si>
    <t xml:space="preserve"> 00007314 </t>
  </si>
  <si>
    <t>TINTA BORRACHA CLORADA, ACABAMENTO SEMIBRILHO, QUALQUER COR</t>
  </si>
  <si>
    <t>PIN</t>
  </si>
  <si>
    <t xml:space="preserve"> 00007353 </t>
  </si>
  <si>
    <t>RESINA ACRILICA PREMIUM BASE AGUA - COR BRANCA</t>
  </si>
  <si>
    <t xml:space="preserve"> 10,77</t>
  </si>
  <si>
    <t xml:space="preserve"> 128,42</t>
  </si>
  <si>
    <t xml:space="preserve"> 313.437,26</t>
  </si>
  <si>
    <t xml:space="preserve"> 8,60</t>
  </si>
  <si>
    <t xml:space="preserve"> 19,37</t>
  </si>
  <si>
    <t xml:space="preserve"> 4,81</t>
  </si>
  <si>
    <t xml:space="preserve"> 24,19</t>
  </si>
  <si>
    <t xml:space="preserve"> 28,71</t>
  </si>
  <si>
    <t xml:space="preserve"> 4,47</t>
  </si>
  <si>
    <t xml:space="preserve"> 33,18</t>
  </si>
  <si>
    <t xml:space="preserve"> 3,05</t>
  </si>
  <si>
    <t xml:space="preserve"> 36,23</t>
  </si>
  <si>
    <t xml:space="preserve"> 2,38</t>
  </si>
  <si>
    <t xml:space="preserve"> 38,61</t>
  </si>
  <si>
    <t xml:space="preserve"> 2,37</t>
  </si>
  <si>
    <t xml:space="preserve"> 40,98</t>
  </si>
  <si>
    <t xml:space="preserve"> 2,19</t>
  </si>
  <si>
    <t xml:space="preserve"> 2,12</t>
  </si>
  <si>
    <t xml:space="preserve"> 45,30</t>
  </si>
  <si>
    <t xml:space="preserve"> 2,02</t>
  </si>
  <si>
    <t xml:space="preserve"> 47,32</t>
  </si>
  <si>
    <t xml:space="preserve"> 1,86</t>
  </si>
  <si>
    <t xml:space="preserve"> 49,18</t>
  </si>
  <si>
    <t xml:space="preserve"> 1,67</t>
  </si>
  <si>
    <t xml:space="preserve"> 50,85</t>
  </si>
  <si>
    <t xml:space="preserve"> 1,65</t>
  </si>
  <si>
    <t xml:space="preserve"> 52,50</t>
  </si>
  <si>
    <t xml:space="preserve"> 54,11</t>
  </si>
  <si>
    <t xml:space="preserve"> 1,51</t>
  </si>
  <si>
    <t xml:space="preserve"> 55,62</t>
  </si>
  <si>
    <t xml:space="preserve"> 56,96</t>
  </si>
  <si>
    <t xml:space="preserve"> 58,29</t>
  </si>
  <si>
    <t xml:space="preserve"> 59,60</t>
  </si>
  <si>
    <t xml:space="preserve"> 1,29</t>
  </si>
  <si>
    <t xml:space="preserve"> 60,88</t>
  </si>
  <si>
    <t xml:space="preserve"> 62,04</t>
  </si>
  <si>
    <t xml:space="preserve"> 63,19</t>
  </si>
  <si>
    <t xml:space="preserve"> 64,32</t>
  </si>
  <si>
    <t xml:space="preserve"> 1,13</t>
  </si>
  <si>
    <t xml:space="preserve"> 65,46</t>
  </si>
  <si>
    <t xml:space="preserve"> 66,59</t>
  </si>
  <si>
    <t xml:space="preserve"> 1,08</t>
  </si>
  <si>
    <t xml:space="preserve"> 67,67</t>
  </si>
  <si>
    <t xml:space="preserve"> 0,82</t>
  </si>
  <si>
    <t xml:space="preserve"> 68,49</t>
  </si>
  <si>
    <t xml:space="preserve"> 69,30</t>
  </si>
  <si>
    <t xml:space="preserve"> 70,10</t>
  </si>
  <si>
    <t xml:space="preserve"> 0,80</t>
  </si>
  <si>
    <t xml:space="preserve"> 70,90</t>
  </si>
  <si>
    <t xml:space="preserve"> 0,75</t>
  </si>
  <si>
    <t xml:space="preserve"> 71,66</t>
  </si>
  <si>
    <t xml:space="preserve"> 72,41</t>
  </si>
  <si>
    <t xml:space="preserve"> 0,73</t>
  </si>
  <si>
    <t xml:space="preserve"> 73,14</t>
  </si>
  <si>
    <t xml:space="preserve"> 0,71</t>
  </si>
  <si>
    <t xml:space="preserve"> 73,86</t>
  </si>
  <si>
    <t xml:space="preserve"> 74,51</t>
  </si>
  <si>
    <t xml:space="preserve"> 75,15</t>
  </si>
  <si>
    <t xml:space="preserve"> 75,79</t>
  </si>
  <si>
    <t xml:space="preserve"> 76,42</t>
  </si>
  <si>
    <t xml:space="preserve"> 77,04</t>
  </si>
  <si>
    <t xml:space="preserve"> 77,66</t>
  </si>
  <si>
    <t xml:space="preserve"> 78,26</t>
  </si>
  <si>
    <t xml:space="preserve"> 78,85</t>
  </si>
  <si>
    <t xml:space="preserve"> 79,41</t>
  </si>
  <si>
    <t xml:space="preserve"> 79,93</t>
  </si>
  <si>
    <t xml:space="preserve"> 80,44</t>
  </si>
  <si>
    <t xml:space="preserve"> 80,93</t>
  </si>
  <si>
    <t xml:space="preserve"> 81,40</t>
  </si>
  <si>
    <t xml:space="preserve"> 81,87</t>
  </si>
  <si>
    <t xml:space="preserve"> 82,33</t>
  </si>
  <si>
    <t xml:space="preserve"> 82,77</t>
  </si>
  <si>
    <t xml:space="preserve"> 83,21</t>
  </si>
  <si>
    <t xml:space="preserve"> 83,64</t>
  </si>
  <si>
    <t xml:space="preserve"> 84,07</t>
  </si>
  <si>
    <t xml:space="preserve"> 84,49</t>
  </si>
  <si>
    <t xml:space="preserve"> 84,90</t>
  </si>
  <si>
    <t xml:space="preserve"> 85,31</t>
  </si>
  <si>
    <t xml:space="preserve"> 85,71</t>
  </si>
  <si>
    <t xml:space="preserve"> 86,11</t>
  </si>
  <si>
    <t xml:space="preserve"> 86,51</t>
  </si>
  <si>
    <t xml:space="preserve"> 86,89</t>
  </si>
  <si>
    <t xml:space="preserve"> 87,28</t>
  </si>
  <si>
    <t xml:space="preserve"> 87,66</t>
  </si>
  <si>
    <t xml:space="preserve"> 88,03</t>
  </si>
  <si>
    <t xml:space="preserve"> 88,39</t>
  </si>
  <si>
    <t xml:space="preserve"> 88,73</t>
  </si>
  <si>
    <t xml:space="preserve"> 89,08</t>
  </si>
  <si>
    <t xml:space="preserve"> 89,41</t>
  </si>
  <si>
    <t xml:space="preserve"> 89,73</t>
  </si>
  <si>
    <t xml:space="preserve"> 90,03</t>
  </si>
  <si>
    <t xml:space="preserve"> 90,31</t>
  </si>
  <si>
    <t xml:space="preserve"> 90,59</t>
  </si>
  <si>
    <t xml:space="preserve"> 90,86</t>
  </si>
  <si>
    <t xml:space="preserve"> 91,12</t>
  </si>
  <si>
    <t xml:space="preserve"> 91,36</t>
  </si>
  <si>
    <t xml:space="preserve"> 91,59</t>
  </si>
  <si>
    <t xml:space="preserve"> 91,82</t>
  </si>
  <si>
    <t xml:space="preserve"> 92,05</t>
  </si>
  <si>
    <t xml:space="preserve"> 92,27</t>
  </si>
  <si>
    <t xml:space="preserve"> 92,49</t>
  </si>
  <si>
    <t xml:space="preserve"> 92,71</t>
  </si>
  <si>
    <t xml:space="preserve"> 92,92</t>
  </si>
  <si>
    <t xml:space="preserve"> 93,13</t>
  </si>
  <si>
    <t xml:space="preserve"> 93,33</t>
  </si>
  <si>
    <t xml:space="preserve"> 93,53</t>
  </si>
  <si>
    <t xml:space="preserve"> 93,73</t>
  </si>
  <si>
    <t xml:space="preserve"> 93,91</t>
  </si>
  <si>
    <t xml:space="preserve"> 94,09</t>
  </si>
  <si>
    <t xml:space="preserve"> 94,27</t>
  </si>
  <si>
    <t xml:space="preserve"> 94,44</t>
  </si>
  <si>
    <t xml:space="preserve"> 94,62</t>
  </si>
  <si>
    <t xml:space="preserve"> 94,79</t>
  </si>
  <si>
    <t xml:space="preserve"> 94,96</t>
  </si>
  <si>
    <t xml:space="preserve"> 95,12</t>
  </si>
  <si>
    <t xml:space="preserve"> 95,29</t>
  </si>
  <si>
    <t xml:space="preserve"> 95,44</t>
  </si>
  <si>
    <t xml:space="preserve"> 95,59</t>
  </si>
  <si>
    <t xml:space="preserve"> 95,73</t>
  </si>
  <si>
    <t xml:space="preserve"> 12,51</t>
  </si>
  <si>
    <t xml:space="preserve"> 5.009,12</t>
  </si>
  <si>
    <t xml:space="preserve"> 95,87</t>
  </si>
  <si>
    <t xml:space="preserve"> 96,00</t>
  </si>
  <si>
    <t xml:space="preserve"> 96,14</t>
  </si>
  <si>
    <t xml:space="preserve"> 96,26</t>
  </si>
  <si>
    <t xml:space="preserve"> 96,38</t>
  </si>
  <si>
    <t xml:space="preserve"> 96,50</t>
  </si>
  <si>
    <t xml:space="preserve"> 96,61</t>
  </si>
  <si>
    <t xml:space="preserve"> 96,72</t>
  </si>
  <si>
    <t xml:space="preserve"> 96,83</t>
  </si>
  <si>
    <t xml:space="preserve"> 96,93</t>
  </si>
  <si>
    <t xml:space="preserve"> 97,02</t>
  </si>
  <si>
    <t xml:space="preserve"> 97,11</t>
  </si>
  <si>
    <t xml:space="preserve"> 97,20</t>
  </si>
  <si>
    <t xml:space="preserve"> 97,29</t>
  </si>
  <si>
    <t xml:space="preserve"> 97,37</t>
  </si>
  <si>
    <t xml:space="preserve"> 97,46</t>
  </si>
  <si>
    <t xml:space="preserve"> 97,54</t>
  </si>
  <si>
    <t xml:space="preserve"> 97,62</t>
  </si>
  <si>
    <t xml:space="preserve"> 97,70</t>
  </si>
  <si>
    <t xml:space="preserve"> 97,77</t>
  </si>
  <si>
    <t xml:space="preserve"> 97,84</t>
  </si>
  <si>
    <t xml:space="preserve"> 97,91</t>
  </si>
  <si>
    <t xml:space="preserve"> 97,98</t>
  </si>
  <si>
    <t xml:space="preserve"> 98,05</t>
  </si>
  <si>
    <t xml:space="preserve"> 98,11</t>
  </si>
  <si>
    <t xml:space="preserve"> 98,17</t>
  </si>
  <si>
    <t xml:space="preserve"> 98,23</t>
  </si>
  <si>
    <t xml:space="preserve"> 98,29</t>
  </si>
  <si>
    <t xml:space="preserve"> 98,35</t>
  </si>
  <si>
    <t xml:space="preserve"> 98,41</t>
  </si>
  <si>
    <t xml:space="preserve"> 98,46</t>
  </si>
  <si>
    <t xml:space="preserve"> 98,52</t>
  </si>
  <si>
    <t xml:space="preserve"> 98,57</t>
  </si>
  <si>
    <t xml:space="preserve"> 98,63</t>
  </si>
  <si>
    <t xml:space="preserve"> 98,68</t>
  </si>
  <si>
    <t xml:space="preserve"> 98,73</t>
  </si>
  <si>
    <t xml:space="preserve"> 98,78</t>
  </si>
  <si>
    <t xml:space="preserve"> 98,83</t>
  </si>
  <si>
    <t xml:space="preserve"> 98,88</t>
  </si>
  <si>
    <t xml:space="preserve"> 98,92</t>
  </si>
  <si>
    <t xml:space="preserve"> 98,96</t>
  </si>
  <si>
    <t xml:space="preserve"> 99,00</t>
  </si>
  <si>
    <t xml:space="preserve"> 99,04</t>
  </si>
  <si>
    <t xml:space="preserve"> 99,08</t>
  </si>
  <si>
    <t xml:space="preserve"> 99,12</t>
  </si>
  <si>
    <t xml:space="preserve"> 99,16</t>
  </si>
  <si>
    <t xml:space="preserve"> 99,20</t>
  </si>
  <si>
    <t xml:space="preserve"> 99,24</t>
  </si>
  <si>
    <t xml:space="preserve"> 99,27</t>
  </si>
  <si>
    <t xml:space="preserve"> 1.118,40</t>
  </si>
  <si>
    <t xml:space="preserve"> 99,42</t>
  </si>
  <si>
    <t xml:space="preserve"> 99,45</t>
  </si>
  <si>
    <t xml:space="preserve"> 99,48</t>
  </si>
  <si>
    <t xml:space="preserve"> 99,53</t>
  </si>
  <si>
    <t xml:space="preserve"> 99,58</t>
  </si>
  <si>
    <t xml:space="preserve"> 99,60</t>
  </si>
  <si>
    <t xml:space="preserve"> 99,67</t>
  </si>
  <si>
    <t xml:space="preserve"> 99,69</t>
  </si>
  <si>
    <t xml:space="preserve"> 99,71</t>
  </si>
  <si>
    <t xml:space="preserve"> 99,73</t>
  </si>
  <si>
    <t xml:space="preserve"> 99,79</t>
  </si>
  <si>
    <t xml:space="preserve"> 99,83</t>
  </si>
  <si>
    <t xml:space="preserve"> 100,00%
 667.265,92</t>
  </si>
  <si>
    <t xml:space="preserve"> 30,00%
 200.179,78</t>
  </si>
  <si>
    <t xml:space="preserve"> 10,00%
 66.726,59</t>
  </si>
  <si>
    <t xml:space="preserve"> 100,00%
 98.600,02</t>
  </si>
  <si>
    <t xml:space="preserve"> 20,00%
 19.720,00</t>
  </si>
  <si>
    <t xml:space="preserve"> 4,27%
 7.032,75</t>
  </si>
  <si>
    <t xml:space="preserve"> 3,54%
 5.830,43</t>
  </si>
  <si>
    <t xml:space="preserve"> 15,45%
 25.446,38</t>
  </si>
  <si>
    <t xml:space="preserve"> 9,17%
 15.103,13</t>
  </si>
  <si>
    <t xml:space="preserve"> 5,49%
 9.042,11</t>
  </si>
  <si>
    <t xml:space="preserve"> 11,28%
 18.578,33</t>
  </si>
  <si>
    <t xml:space="preserve"> 12,74%
 20.982,97</t>
  </si>
  <si>
    <t xml:space="preserve"> 19,75%
 32.528,55</t>
  </si>
  <si>
    <t xml:space="preserve"> 12,40%
 20.422,99</t>
  </si>
  <si>
    <t xml:space="preserve"> 5,91%
 9.733,86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</si>
</sst>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
      <b/>
      <sz val="10"/>
      <name val="Arial"/>
      <family val="2"/>
    </font>
  </fonts>
  <fills count="11">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9" tint="0.39997558519241921"/>
        <bgColor indexed="64"/>
      </patternFill>
    </fill>
    <fill>
      <patternFill patternType="solid">
        <fgColor theme="4" tint="0.79998168889431442"/>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8" fillId="0" borderId="0"/>
    <xf numFmtId="0" fontId="3" fillId="0" borderId="0"/>
    <xf numFmtId="0" fontId="8" fillId="0" borderId="0"/>
    <xf numFmtId="9" fontId="8" fillId="0" borderId="0" applyFont="0" applyFill="0" applyBorder="0" applyAlignment="0" applyProtection="0"/>
    <xf numFmtId="9" fontId="3" fillId="0" borderId="0" applyFont="0" applyFill="0" applyBorder="0" applyAlignment="0" applyProtection="0"/>
    <xf numFmtId="0" fontId="8" fillId="0" borderId="0"/>
    <xf numFmtId="0" fontId="8" fillId="0" borderId="0" applyFill="0" applyBorder="0" applyAlignment="0" applyProtection="0"/>
    <xf numFmtId="9" fontId="8"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32">
    <xf numFmtId="0" fontId="0" fillId="0" borderId="0" xfId="0"/>
    <xf numFmtId="0" fontId="0" fillId="0" borderId="0" xfId="0"/>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0" fillId="0" borderId="3" xfId="1" applyFont="1" applyBorder="1" applyAlignment="1">
      <alignment horizontal="left" vertical="center"/>
    </xf>
    <xf numFmtId="0" fontId="11" fillId="0" borderId="0" xfId="3" applyFont="1"/>
    <xf numFmtId="0" fontId="12" fillId="0" borderId="0" xfId="3" applyFont="1"/>
    <xf numFmtId="0" fontId="10" fillId="0" borderId="0" xfId="1" applyFont="1" applyAlignment="1">
      <alignment horizontal="left" vertical="center"/>
    </xf>
    <xf numFmtId="0" fontId="11" fillId="0" borderId="0" xfId="3" applyFont="1" applyAlignment="1">
      <alignment vertical="center"/>
    </xf>
    <xf numFmtId="0" fontId="11" fillId="0" borderId="0" xfId="3" applyFont="1" applyAlignment="1">
      <alignment horizontal="right"/>
    </xf>
    <xf numFmtId="0" fontId="11" fillId="0" borderId="0" xfId="3" applyFont="1" applyAlignment="1">
      <alignment horizontal="left"/>
    </xf>
    <xf numFmtId="0" fontId="12" fillId="0" borderId="0" xfId="3" applyFont="1" applyAlignment="1">
      <alignment vertical="top" wrapText="1"/>
    </xf>
    <xf numFmtId="49" fontId="9" fillId="5" borderId="8" xfId="1" applyNumberFormat="1" applyFont="1" applyFill="1" applyBorder="1" applyAlignment="1">
      <alignment horizontal="center" vertical="center" wrapText="1"/>
    </xf>
    <xf numFmtId="10" fontId="12" fillId="0" borderId="9" xfId="4" applyNumberFormat="1" applyFont="1" applyBorder="1" applyAlignment="1">
      <alignment horizontal="center" vertical="center"/>
    </xf>
    <xf numFmtId="0" fontId="24" fillId="0" borderId="0" xfId="2" applyFont="1"/>
    <xf numFmtId="0" fontId="14" fillId="0" borderId="45" xfId="6" applyFont="1" applyBorder="1" applyAlignment="1">
      <alignment horizontal="center"/>
    </xf>
    <xf numFmtId="0" fontId="14" fillId="0" borderId="41" xfId="6" applyFont="1" applyBorder="1" applyAlignment="1">
      <alignment horizontal="left"/>
    </xf>
    <xf numFmtId="10" fontId="14" fillId="0" borderId="45" xfId="8" applyNumberFormat="1" applyFont="1" applyBorder="1"/>
    <xf numFmtId="165" fontId="14" fillId="0" borderId="46" xfId="6" applyNumberFormat="1" applyFont="1" applyBorder="1" applyAlignment="1">
      <alignment horizontal="center"/>
    </xf>
    <xf numFmtId="0" fontId="14" fillId="0" borderId="47" xfId="6" applyFont="1" applyBorder="1" applyAlignment="1">
      <alignment horizontal="left"/>
    </xf>
    <xf numFmtId="10" fontId="14" fillId="0" borderId="46" xfId="8" applyNumberFormat="1" applyFont="1" applyBorder="1"/>
    <xf numFmtId="0" fontId="14" fillId="0" borderId="46" xfId="6" applyFont="1" applyBorder="1" applyAlignment="1">
      <alignment horizontal="center"/>
    </xf>
    <xf numFmtId="0" fontId="25" fillId="0" borderId="9" xfId="6" applyFont="1" applyBorder="1" applyAlignment="1">
      <alignment horizontal="center"/>
    </xf>
    <xf numFmtId="0" fontId="25" fillId="0" borderId="37" xfId="6" applyFont="1" applyBorder="1"/>
    <xf numFmtId="10" fontId="25" fillId="0" borderId="37" xfId="6" applyNumberFormat="1" applyFont="1" applyBorder="1"/>
    <xf numFmtId="10" fontId="25" fillId="0" borderId="9" xfId="8" applyNumberFormat="1" applyFont="1" applyBorder="1"/>
    <xf numFmtId="0" fontId="14" fillId="0" borderId="9" xfId="6" applyFont="1" applyBorder="1" applyAlignment="1">
      <alignment horizontal="center"/>
    </xf>
    <xf numFmtId="0" fontId="14" fillId="0" borderId="37" xfId="6" applyFont="1" applyBorder="1"/>
    <xf numFmtId="10" fontId="14" fillId="0" borderId="9" xfId="8" applyNumberFormat="1" applyFont="1" applyBorder="1"/>
    <xf numFmtId="0" fontId="14" fillId="0" borderId="9" xfId="6" applyFont="1" applyBorder="1"/>
    <xf numFmtId="0" fontId="14" fillId="0" borderId="48" xfId="6" applyFont="1" applyBorder="1" applyAlignment="1">
      <alignment horizontal="center" vertical="top" wrapText="1"/>
    </xf>
    <xf numFmtId="0" fontId="14" fillId="0" borderId="48" xfId="6" applyFont="1" applyBorder="1" applyAlignment="1">
      <alignment vertical="top" wrapText="1"/>
    </xf>
    <xf numFmtId="10" fontId="14" fillId="0" borderId="48" xfId="8" applyNumberFormat="1" applyFont="1" applyBorder="1" applyAlignment="1">
      <alignment vertical="top" wrapText="1"/>
    </xf>
    <xf numFmtId="0" fontId="25" fillId="0" borderId="45" xfId="6" applyFont="1" applyBorder="1" applyAlignment="1">
      <alignment horizontal="center"/>
    </xf>
    <xf numFmtId="10" fontId="25" fillId="0" borderId="9" xfId="6" applyNumberFormat="1" applyFont="1" applyBorder="1"/>
    <xf numFmtId="49" fontId="14" fillId="0" borderId="0" xfId="1" applyNumberFormat="1" applyFont="1" applyAlignment="1">
      <alignment vertical="top"/>
    </xf>
    <xf numFmtId="49" fontId="14" fillId="0" borderId="0" xfId="1" applyNumberFormat="1" applyFont="1"/>
    <xf numFmtId="166" fontId="14" fillId="0" borderId="0" xfId="1" applyNumberFormat="1" applyFont="1"/>
    <xf numFmtId="0" fontId="14" fillId="0" borderId="0" xfId="1" applyFont="1"/>
    <xf numFmtId="0" fontId="14" fillId="0" borderId="0" xfId="1" applyFont="1" applyAlignment="1">
      <alignment wrapText="1"/>
    </xf>
    <xf numFmtId="0" fontId="24" fillId="0" borderId="0" xfId="2" applyFont="1" applyAlignment="1">
      <alignment wrapText="1"/>
    </xf>
    <xf numFmtId="0" fontId="0" fillId="0" borderId="0" xfId="0"/>
    <xf numFmtId="0" fontId="7" fillId="4" borderId="0" xfId="0" applyFont="1" applyFill="1" applyAlignment="1">
      <alignment horizontal="center" vertical="top" wrapText="1"/>
    </xf>
    <xf numFmtId="0" fontId="0" fillId="0" borderId="0" xfId="0"/>
    <xf numFmtId="10" fontId="12" fillId="0" borderId="10" xfId="4" applyNumberFormat="1" applyFont="1" applyBorder="1" applyAlignment="1">
      <alignment horizontal="center"/>
    </xf>
    <xf numFmtId="10" fontId="12"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4" fillId="0" borderId="0" xfId="11" applyFont="1" applyAlignment="1">
      <alignment vertical="center" wrapText="1"/>
    </xf>
    <xf numFmtId="0" fontId="1" fillId="0" borderId="29" xfId="11" applyBorder="1"/>
    <xf numFmtId="0" fontId="10" fillId="0" borderId="0" xfId="11" applyFont="1" applyAlignment="1">
      <alignment horizontal="left"/>
    </xf>
    <xf numFmtId="0" fontId="17" fillId="0" borderId="0" xfId="11" applyFont="1" applyAlignment="1">
      <alignment horizontal="left"/>
    </xf>
    <xf numFmtId="0" fontId="10" fillId="0" borderId="27" xfId="11" applyFont="1" applyBorder="1" applyAlignment="1">
      <alignment horizontal="center" wrapText="1"/>
    </xf>
    <xf numFmtId="0" fontId="12" fillId="0" borderId="0" xfId="11" applyFont="1"/>
    <xf numFmtId="0" fontId="10" fillId="0" borderId="23" xfId="11" applyFont="1" applyBorder="1" applyAlignment="1">
      <alignment horizontal="center"/>
    </xf>
    <xf numFmtId="0" fontId="12" fillId="0" borderId="8" xfId="11" applyFont="1" applyBorder="1" applyAlignment="1">
      <alignment horizontal="center"/>
    </xf>
    <xf numFmtId="0" fontId="17" fillId="0" borderId="0" xfId="11" applyFont="1" applyAlignment="1">
      <alignment horizontal="left" wrapText="1"/>
    </xf>
    <xf numFmtId="0" fontId="18" fillId="0" borderId="0" xfId="11" applyFont="1" applyAlignment="1">
      <alignment horizontal="center"/>
    </xf>
    <xf numFmtId="0" fontId="12" fillId="0" borderId="8" xfId="11" applyFont="1" applyBorder="1" applyAlignment="1">
      <alignment horizontal="center" wrapText="1"/>
    </xf>
    <xf numFmtId="0" fontId="12" fillId="0" borderId="22" xfId="11" applyFont="1" applyBorder="1" applyAlignment="1">
      <alignment horizontal="center"/>
    </xf>
    <xf numFmtId="0" fontId="12" fillId="0" borderId="21" xfId="11" applyFont="1" applyBorder="1" applyAlignment="1">
      <alignment horizontal="center"/>
    </xf>
    <xf numFmtId="0" fontId="12" fillId="0" borderId="20" xfId="11" applyFont="1" applyBorder="1" applyAlignment="1">
      <alignment horizontal="center"/>
    </xf>
    <xf numFmtId="0" fontId="16" fillId="0" borderId="0" xfId="11" applyFont="1"/>
    <xf numFmtId="0" fontId="14" fillId="0" borderId="11" xfId="11" applyFont="1" applyBorder="1" applyAlignment="1">
      <alignment horizontal="center" vertical="center" wrapText="1"/>
    </xf>
    <xf numFmtId="0" fontId="14"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3" fillId="0" borderId="0" xfId="11" applyFont="1" applyAlignment="1">
      <alignment horizontal="left" vertical="center"/>
    </xf>
    <xf numFmtId="0" fontId="1" fillId="0" borderId="0" xfId="11" applyAlignment="1">
      <alignment horizontal="left" vertical="center"/>
    </xf>
    <xf numFmtId="0" fontId="5" fillId="4" borderId="0" xfId="0" applyFont="1" applyFill="1" applyAlignment="1">
      <alignment horizontal="right" vertical="top" wrapText="1"/>
    </xf>
    <xf numFmtId="0" fontId="0" fillId="0" borderId="0" xfId="0"/>
    <xf numFmtId="0" fontId="7" fillId="4" borderId="0" xfId="0" applyFont="1" applyFill="1" applyAlignment="1">
      <alignment horizontal="left" vertical="top" wrapText="1"/>
    </xf>
    <xf numFmtId="0" fontId="0" fillId="0" borderId="0" xfId="0"/>
    <xf numFmtId="0" fontId="5" fillId="4" borderId="0" xfId="0" applyFont="1" applyFill="1" applyAlignment="1">
      <alignment horizontal="right" vertical="top" wrapText="1"/>
    </xf>
    <xf numFmtId="0" fontId="7" fillId="4" borderId="0" xfId="0" applyFont="1" applyFill="1" applyAlignment="1">
      <alignment horizontal="left" vertical="top" wrapText="1"/>
    </xf>
    <xf numFmtId="4" fontId="26" fillId="6" borderId="2" xfId="0" applyNumberFormat="1" applyFont="1" applyFill="1" applyBorder="1" applyAlignment="1">
      <alignment horizontal="right" vertical="top" wrapText="1"/>
    </xf>
    <xf numFmtId="167" fontId="26" fillId="6" borderId="2" xfId="0" applyNumberFormat="1" applyFont="1" applyFill="1" applyBorder="1" applyAlignment="1">
      <alignment horizontal="right" vertical="top" wrapText="1"/>
    </xf>
    <xf numFmtId="0" fontId="26" fillId="6"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168" fontId="6" fillId="2" borderId="2" xfId="0" applyNumberFormat="1" applyFont="1" applyFill="1" applyBorder="1" applyAlignment="1">
      <alignment horizontal="right" vertical="top" wrapText="1"/>
    </xf>
    <xf numFmtId="0" fontId="7" fillId="7" borderId="2" xfId="0" applyFont="1" applyFill="1" applyBorder="1" applyAlignment="1">
      <alignment horizontal="right" vertical="top" wrapText="1"/>
    </xf>
    <xf numFmtId="0" fontId="7" fillId="7" borderId="2" xfId="0" applyFont="1" applyFill="1" applyBorder="1" applyAlignment="1">
      <alignment horizontal="center" vertical="top" wrapText="1"/>
    </xf>
    <xf numFmtId="168" fontId="7" fillId="7" borderId="2" xfId="0" applyNumberFormat="1"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4" fontId="7"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8" borderId="2" xfId="0" applyFont="1" applyFill="1" applyBorder="1" applyAlignment="1">
      <alignment horizontal="right" vertical="top" wrapText="1"/>
    </xf>
    <xf numFmtId="0" fontId="7" fillId="8" borderId="2" xfId="0" applyFont="1" applyFill="1" applyBorder="1" applyAlignment="1">
      <alignment horizontal="center" vertical="top" wrapText="1"/>
    </xf>
    <xf numFmtId="168" fontId="7" fillId="8" borderId="2" xfId="0" applyNumberFormat="1"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0" fontId="6" fillId="6" borderId="49" xfId="0" applyFont="1" applyFill="1" applyBorder="1" applyAlignment="1">
      <alignment horizontal="right" vertical="top" wrapText="1"/>
    </xf>
    <xf numFmtId="0" fontId="4" fillId="4" borderId="2" xfId="0" applyFont="1" applyFill="1" applyBorder="1" applyAlignment="1">
      <alignment horizontal="right" vertical="top" wrapText="1"/>
    </xf>
    <xf numFmtId="0" fontId="4" fillId="4" borderId="2" xfId="0" applyFont="1" applyFill="1" applyBorder="1" applyAlignment="1">
      <alignment horizontal="center"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26"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0" fillId="0" borderId="0" xfId="0"/>
    <xf numFmtId="0" fontId="6" fillId="2" borderId="2" xfId="0" applyFont="1" applyFill="1" applyBorder="1" applyAlignment="1">
      <alignment horizontal="left" vertical="top" wrapText="1"/>
    </xf>
    <xf numFmtId="0" fontId="7" fillId="4" borderId="0" xfId="0" applyFont="1" applyFill="1" applyAlignment="1">
      <alignment horizontal="left" vertical="top" wrapText="1"/>
    </xf>
    <xf numFmtId="0" fontId="5" fillId="4" borderId="0" xfId="0" applyFont="1" applyFill="1" applyAlignment="1">
      <alignment horizontal="right" vertical="top" wrapText="1"/>
    </xf>
    <xf numFmtId="0" fontId="4" fillId="4" borderId="0" xfId="0" applyFont="1" applyFill="1" applyAlignment="1">
      <alignment horizontal="center" wrapText="1"/>
    </xf>
    <xf numFmtId="0" fontId="0" fillId="0" borderId="0" xfId="0"/>
    <xf numFmtId="0" fontId="4" fillId="4"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24" fillId="0" borderId="0" xfId="11" applyFont="1"/>
    <xf numFmtId="0" fontId="4" fillId="10" borderId="0" xfId="0" applyFont="1" applyFill="1" applyAlignment="1">
      <alignment horizontal="left" vertical="top" wrapText="1"/>
    </xf>
    <xf numFmtId="0" fontId="7" fillId="10" borderId="0" xfId="0" applyFont="1" applyFill="1" applyAlignment="1">
      <alignment horizontal="center" vertical="top" wrapText="1"/>
    </xf>
    <xf numFmtId="0" fontId="0" fillId="10" borderId="0" xfId="0" applyFill="1"/>
    <xf numFmtId="0" fontId="26"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0" fontId="7" fillId="4" borderId="0" xfId="0" applyFont="1" applyFill="1" applyAlignment="1">
      <alignment horizontal="center" vertical="top" wrapText="1"/>
    </xf>
    <xf numFmtId="0" fontId="4" fillId="4" borderId="0" xfId="0" applyFont="1" applyFill="1" applyAlignment="1">
      <alignment horizontal="left" vertical="top" wrapText="1"/>
    </xf>
    <xf numFmtId="0" fontId="7" fillId="8"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4" borderId="0" xfId="0" applyFont="1" applyFill="1" applyAlignment="1">
      <alignment horizontal="right" vertical="top" wrapText="1"/>
    </xf>
    <xf numFmtId="0" fontId="7" fillId="4" borderId="0" xfId="0" applyFont="1" applyFill="1" applyAlignment="1">
      <alignment horizontal="left" vertical="top" wrapText="1"/>
    </xf>
    <xf numFmtId="0" fontId="5" fillId="4" borderId="0" xfId="0" applyFont="1" applyFill="1" applyAlignment="1">
      <alignment horizontal="center" vertical="top" wrapText="1"/>
    </xf>
    <xf numFmtId="0" fontId="5" fillId="4" borderId="0" xfId="0" applyFont="1" applyFill="1" applyAlignment="1">
      <alignment horizontal="left" vertical="top" wrapText="1"/>
    </xf>
    <xf numFmtId="4" fontId="5" fillId="4" borderId="0" xfId="0" applyNumberFormat="1" applyFont="1" applyFill="1" applyAlignment="1">
      <alignment horizontal="right" vertical="top" wrapText="1"/>
    </xf>
    <xf numFmtId="0" fontId="0" fillId="0" borderId="0" xfId="0"/>
    <xf numFmtId="0" fontId="4" fillId="4" borderId="0" xfId="0" applyFont="1" applyFill="1" applyAlignment="1">
      <alignment horizontal="left" vertical="top" wrapText="1"/>
    </xf>
    <xf numFmtId="0" fontId="26" fillId="6" borderId="2" xfId="0" applyFont="1" applyFill="1" applyBorder="1" applyAlignment="1">
      <alignment horizontal="left" vertical="top" wrapText="1"/>
    </xf>
    <xf numFmtId="0" fontId="4" fillId="4" borderId="2" xfId="0" applyFont="1" applyFill="1" applyBorder="1" applyAlignment="1">
      <alignment horizontal="left" vertical="top" wrapText="1"/>
    </xf>
    <xf numFmtId="0" fontId="8" fillId="0" borderId="0" xfId="0" applyFont="1" applyAlignment="1">
      <alignment horizontal="center" wrapText="1"/>
    </xf>
    <xf numFmtId="0" fontId="27" fillId="0" borderId="0" xfId="0" applyFont="1" applyAlignment="1">
      <alignment horizontal="center"/>
    </xf>
    <xf numFmtId="0" fontId="0" fillId="0" borderId="0" xfId="0" applyAlignment="1">
      <alignment horizontal="center"/>
    </xf>
    <xf numFmtId="0" fontId="26" fillId="6" borderId="2" xfId="0" applyFont="1" applyFill="1" applyBorder="1" applyAlignment="1">
      <alignment horizontal="left" vertical="top" wrapText="1"/>
    </xf>
    <xf numFmtId="0" fontId="4" fillId="4" borderId="0" xfId="0" applyFont="1" applyFill="1" applyAlignment="1">
      <alignment horizontal="center" wrapText="1"/>
    </xf>
    <xf numFmtId="0" fontId="0" fillId="0" borderId="0" xfId="0"/>
    <xf numFmtId="0" fontId="4" fillId="4" borderId="2" xfId="0" applyFont="1" applyFill="1" applyBorder="1" applyAlignment="1">
      <alignment horizontal="lef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0" fontId="0" fillId="10" borderId="0" xfId="0" applyFill="1" applyAlignment="1">
      <alignment horizontal="center"/>
    </xf>
    <xf numFmtId="0" fontId="7" fillId="4" borderId="0" xfId="0" applyFont="1" applyFill="1" applyAlignment="1">
      <alignment horizontal="center" vertical="top" wrapText="1"/>
    </xf>
    <xf numFmtId="0" fontId="4" fillId="4" borderId="0" xfId="0" applyFont="1" applyFill="1" applyAlignment="1">
      <alignment horizontal="left" vertical="top" wrapText="1"/>
    </xf>
    <xf numFmtId="0" fontId="4" fillId="10" borderId="0" xfId="0" applyFont="1" applyFill="1" applyAlignment="1">
      <alignment horizontal="left" vertical="top" wrapText="1"/>
    </xf>
    <xf numFmtId="0" fontId="7" fillId="4" borderId="0" xfId="0" applyFont="1" applyFill="1" applyAlignment="1">
      <alignment horizontal="right" vertical="top" wrapText="1"/>
    </xf>
    <xf numFmtId="0" fontId="7" fillId="8"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10" borderId="0" xfId="0" applyFont="1" applyFill="1" applyAlignment="1">
      <alignment horizontal="center" vertical="top" wrapText="1"/>
    </xf>
    <xf numFmtId="0" fontId="7" fillId="4" borderId="0" xfId="0" applyFont="1" applyFill="1" applyAlignment="1">
      <alignment horizontal="left" vertical="top" wrapText="1"/>
    </xf>
    <xf numFmtId="0" fontId="7" fillId="4" borderId="0" xfId="0" applyFont="1" applyFill="1" applyAlignment="1">
      <alignment horizontal="center" vertical="center" wrapText="1"/>
    </xf>
    <xf numFmtId="49" fontId="9" fillId="5" borderId="17" xfId="1" applyNumberFormat="1" applyFont="1" applyFill="1" applyBorder="1" applyAlignment="1">
      <alignment horizontal="center" vertical="center" wrapText="1"/>
    </xf>
    <xf numFmtId="49" fontId="9" fillId="5" borderId="18" xfId="1" applyNumberFormat="1" applyFont="1" applyFill="1" applyBorder="1" applyAlignment="1">
      <alignment horizontal="center" vertical="center" wrapText="1"/>
    </xf>
    <xf numFmtId="49" fontId="9" fillId="5" borderId="19" xfId="1" applyNumberFormat="1" applyFont="1" applyFill="1" applyBorder="1" applyAlignment="1">
      <alignment horizontal="center" vertical="center" wrapText="1"/>
    </xf>
    <xf numFmtId="0" fontId="15" fillId="0" borderId="0" xfId="11" applyFont="1" applyAlignment="1">
      <alignment horizontal="left" vertical="center" wrapText="1"/>
    </xf>
    <xf numFmtId="0" fontId="14" fillId="0" borderId="9" xfId="11" applyFont="1" applyBorder="1" applyAlignment="1">
      <alignment horizontal="center" vertical="center" wrapText="1"/>
    </xf>
    <xf numFmtId="0" fontId="14" fillId="0" borderId="10" xfId="11" applyFont="1" applyBorder="1" applyAlignment="1">
      <alignment horizontal="center" vertical="center" wrapText="1"/>
    </xf>
    <xf numFmtId="0" fontId="14" fillId="0" borderId="9" xfId="11" applyFont="1" applyBorder="1" applyAlignment="1">
      <alignment horizontal="center" vertical="center"/>
    </xf>
    <xf numFmtId="0" fontId="14" fillId="0" borderId="10" xfId="11" applyFont="1" applyBorder="1" applyAlignment="1">
      <alignment horizontal="center" vertical="center"/>
    </xf>
    <xf numFmtId="0" fontId="14" fillId="0" borderId="12" xfId="11" applyFont="1" applyBorder="1" applyAlignment="1">
      <alignment horizontal="center" vertical="center"/>
    </xf>
    <xf numFmtId="0" fontId="14" fillId="0" borderId="12" xfId="11" applyFont="1" applyBorder="1" applyAlignment="1">
      <alignment horizontal="center" vertical="center" wrapText="1"/>
    </xf>
    <xf numFmtId="0" fontId="14" fillId="0" borderId="13" xfId="11" applyFont="1" applyBorder="1" applyAlignment="1">
      <alignment horizontal="center" vertical="center" wrapText="1"/>
    </xf>
    <xf numFmtId="49" fontId="9" fillId="5" borderId="5" xfId="1" applyNumberFormat="1" applyFont="1" applyFill="1" applyBorder="1" applyAlignment="1">
      <alignment horizontal="center" vertical="center" wrapText="1"/>
    </xf>
    <xf numFmtId="49" fontId="9" fillId="5" borderId="6" xfId="1" applyNumberFormat="1" applyFont="1" applyFill="1" applyBorder="1" applyAlignment="1">
      <alignment horizontal="center" vertical="center" wrapText="1"/>
    </xf>
    <xf numFmtId="49" fontId="9" fillId="5" borderId="7" xfId="1" applyNumberFormat="1" applyFont="1" applyFill="1" applyBorder="1" applyAlignment="1">
      <alignment horizontal="center" vertical="center" wrapText="1"/>
    </xf>
    <xf numFmtId="49" fontId="9" fillId="5" borderId="14" xfId="1" applyNumberFormat="1" applyFont="1" applyFill="1" applyBorder="1" applyAlignment="1">
      <alignment horizontal="center" vertical="center" wrapText="1"/>
    </xf>
    <xf numFmtId="49" fontId="9" fillId="5" borderId="15" xfId="1" applyNumberFormat="1" applyFont="1" applyFill="1" applyBorder="1" applyAlignment="1">
      <alignment horizontal="center" vertical="center" wrapText="1"/>
    </xf>
    <xf numFmtId="49" fontId="9" fillId="5" borderId="16" xfId="1" applyNumberFormat="1" applyFont="1" applyFill="1" applyBorder="1" applyAlignment="1">
      <alignment horizontal="center" vertical="center" wrapText="1"/>
    </xf>
    <xf numFmtId="0" fontId="9" fillId="5" borderId="0" xfId="1" applyFont="1" applyFill="1" applyAlignment="1">
      <alignment horizontal="center" vertical="center" wrapText="1"/>
    </xf>
    <xf numFmtId="49" fontId="10"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7" fillId="0" borderId="0" xfId="11" applyFont="1" applyAlignment="1">
      <alignment horizontal="left" wrapText="1"/>
    </xf>
    <xf numFmtId="10" fontId="0" fillId="0" borderId="9" xfId="4" applyNumberFormat="1" applyFont="1" applyBorder="1" applyAlignment="1">
      <alignment horizont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10" fontId="0" fillId="0" borderId="10" xfId="4" applyNumberFormat="1" applyFont="1" applyBorder="1" applyAlignment="1">
      <alignment horizontal="center"/>
    </xf>
    <xf numFmtId="0" fontId="17" fillId="0" borderId="0" xfId="11" applyFont="1" applyAlignment="1">
      <alignment horizontal="left" vertical="center" wrapText="1"/>
    </xf>
    <xf numFmtId="0" fontId="1" fillId="0" borderId="9" xfId="11" applyBorder="1" applyAlignment="1">
      <alignment horizontal="center" vertical="center"/>
    </xf>
    <xf numFmtId="10" fontId="12" fillId="0" borderId="9" xfId="4" applyNumberFormat="1" applyFont="1" applyBorder="1" applyAlignment="1">
      <alignment horizontal="center"/>
    </xf>
    <xf numFmtId="10" fontId="0" fillId="0" borderId="24" xfId="4" applyNumberFormat="1" applyFont="1" applyBorder="1" applyAlignment="1">
      <alignment horizontal="center"/>
    </xf>
    <xf numFmtId="0" fontId="12" fillId="0" borderId="25" xfId="11" applyFont="1" applyBorder="1" applyAlignment="1">
      <alignment horizontal="center"/>
    </xf>
    <xf numFmtId="0" fontId="12" fillId="0" borderId="26" xfId="11" applyFont="1" applyBorder="1" applyAlignment="1">
      <alignment horizontal="center"/>
    </xf>
    <xf numFmtId="10" fontId="19" fillId="0" borderId="27" xfId="4" applyNumberFormat="1" applyFont="1" applyBorder="1" applyAlignment="1">
      <alignment horizontal="center" vertical="center"/>
    </xf>
    <xf numFmtId="10" fontId="19" fillId="0" borderId="28" xfId="4" applyNumberFormat="1" applyFont="1" applyBorder="1" applyAlignment="1">
      <alignment horizontal="center" vertical="center"/>
    </xf>
    <xf numFmtId="0" fontId="20" fillId="0" borderId="0" xfId="11" applyFont="1" applyAlignment="1">
      <alignment horizontal="right"/>
    </xf>
    <xf numFmtId="0" fontId="10" fillId="0" borderId="0" xfId="11" applyFont="1" applyAlignment="1">
      <alignment horizontal="left" vertical="center" wrapText="1"/>
    </xf>
    <xf numFmtId="49" fontId="9" fillId="5" borderId="30" xfId="1" applyNumberFormat="1" applyFont="1" applyFill="1" applyBorder="1" applyAlignment="1">
      <alignment horizontal="center" vertical="center" wrapText="1"/>
    </xf>
    <xf numFmtId="49" fontId="9" fillId="5" borderId="31" xfId="1" applyNumberFormat="1" applyFont="1" applyFill="1" applyBorder="1" applyAlignment="1">
      <alignment horizontal="center" vertical="center" wrapText="1"/>
    </xf>
    <xf numFmtId="49" fontId="9" fillId="5" borderId="32" xfId="1" applyNumberFormat="1" applyFont="1" applyFill="1" applyBorder="1" applyAlignment="1">
      <alignment horizontal="center" vertical="center" wrapText="1"/>
    </xf>
    <xf numFmtId="0" fontId="14" fillId="0" borderId="33" xfId="11" applyFont="1" applyBorder="1" applyAlignment="1">
      <alignment horizontal="right" vertical="center" wrapText="1"/>
    </xf>
    <xf numFmtId="0" fontId="14" fillId="0" borderId="34" xfId="11" applyFont="1" applyBorder="1" applyAlignment="1">
      <alignment horizontal="right" vertical="center" wrapText="1"/>
    </xf>
    <xf numFmtId="0" fontId="14" fillId="0" borderId="35" xfId="11" applyFont="1" applyBorder="1" applyAlignment="1">
      <alignment horizontal="right" vertical="center" wrapText="1"/>
    </xf>
    <xf numFmtId="10" fontId="12" fillId="0" borderId="33" xfId="4" applyNumberFormat="1" applyFont="1" applyBorder="1" applyAlignment="1">
      <alignment horizontal="center"/>
    </xf>
    <xf numFmtId="10" fontId="12" fillId="0" borderId="36" xfId="4" applyNumberFormat="1" applyFont="1" applyBorder="1" applyAlignment="1">
      <alignment horizontal="center"/>
    </xf>
    <xf numFmtId="0" fontId="14" fillId="0" borderId="8" xfId="11" applyFont="1" applyBorder="1" applyAlignment="1">
      <alignment horizontal="right" vertical="center" wrapText="1"/>
    </xf>
    <xf numFmtId="0" fontId="14" fillId="0" borderId="9" xfId="11" applyFont="1" applyBorder="1" applyAlignment="1">
      <alignment horizontal="right" vertical="center" wrapText="1"/>
    </xf>
    <xf numFmtId="0" fontId="14" fillId="0" borderId="37" xfId="11" applyFont="1" applyBorder="1" applyAlignment="1">
      <alignment horizontal="right" vertical="center" wrapText="1"/>
    </xf>
    <xf numFmtId="10" fontId="12" fillId="0" borderId="8" xfId="4" applyNumberFormat="1" applyFont="1" applyBorder="1" applyAlignment="1">
      <alignment horizontal="center"/>
    </xf>
    <xf numFmtId="10" fontId="12" fillId="0" borderId="10" xfId="4" applyNumberFormat="1" applyFont="1" applyBorder="1" applyAlignment="1">
      <alignment horizontal="center"/>
    </xf>
    <xf numFmtId="0" fontId="14" fillId="0" borderId="11" xfId="11" applyFont="1" applyBorder="1" applyAlignment="1">
      <alignment horizontal="right" vertical="center" wrapText="1"/>
    </xf>
    <xf numFmtId="0" fontId="14" fillId="0" borderId="12" xfId="11" applyFont="1" applyBorder="1" applyAlignment="1">
      <alignment horizontal="right" vertical="center" wrapText="1"/>
    </xf>
    <xf numFmtId="0" fontId="14" fillId="0" borderId="17" xfId="11" applyFont="1" applyBorder="1" applyAlignment="1">
      <alignment horizontal="right" vertical="center" wrapText="1"/>
    </xf>
    <xf numFmtId="10" fontId="12" fillId="0" borderId="11" xfId="4" applyNumberFormat="1" applyFont="1" applyBorder="1" applyAlignment="1">
      <alignment horizontal="center"/>
    </xf>
    <xf numFmtId="10" fontId="12" fillId="0" borderId="13" xfId="4" applyNumberFormat="1" applyFont="1" applyBorder="1" applyAlignment="1">
      <alignment horizontal="center"/>
    </xf>
    <xf numFmtId="49" fontId="21" fillId="5" borderId="30" xfId="1" applyNumberFormat="1" applyFont="1" applyFill="1" applyBorder="1" applyAlignment="1">
      <alignment horizontal="center" vertical="center" wrapText="1"/>
    </xf>
    <xf numFmtId="49" fontId="21" fillId="5" borderId="38" xfId="1" applyNumberFormat="1" applyFont="1" applyFill="1" applyBorder="1" applyAlignment="1">
      <alignment horizontal="center" vertical="center" wrapText="1"/>
    </xf>
    <xf numFmtId="10" fontId="21" fillId="5" borderId="39" xfId="12" applyNumberFormat="1" applyFont="1" applyFill="1" applyBorder="1" applyAlignment="1">
      <alignment horizontal="center" vertical="center" wrapText="1"/>
    </xf>
    <xf numFmtId="10" fontId="21" fillId="5" borderId="32" xfId="12" applyNumberFormat="1" applyFont="1" applyFill="1" applyBorder="1" applyAlignment="1">
      <alignment horizontal="center" vertical="center" wrapText="1"/>
    </xf>
    <xf numFmtId="0" fontId="24" fillId="0" borderId="0" xfId="2" applyFont="1" applyAlignment="1">
      <alignment horizontal="center"/>
    </xf>
    <xf numFmtId="0" fontId="25" fillId="0" borderId="15" xfId="1" applyFont="1" applyBorder="1" applyAlignment="1">
      <alignment horizontal="center"/>
    </xf>
    <xf numFmtId="0" fontId="22" fillId="9" borderId="0" xfId="1" applyFont="1" applyFill="1" applyAlignment="1">
      <alignment horizontal="center" vertical="center"/>
    </xf>
    <xf numFmtId="0" fontId="22" fillId="9" borderId="9" xfId="6" applyFont="1" applyFill="1" applyBorder="1" applyAlignment="1">
      <alignment horizontal="center" vertical="center"/>
    </xf>
    <xf numFmtId="0" fontId="22" fillId="9" borderId="41" xfId="6" applyFont="1" applyFill="1" applyBorder="1" applyAlignment="1">
      <alignment horizontal="center" vertical="center"/>
    </xf>
    <xf numFmtId="0" fontId="22" fillId="9" borderId="42" xfId="6" applyFont="1" applyFill="1" applyBorder="1" applyAlignment="1">
      <alignment horizontal="center" vertical="center"/>
    </xf>
    <xf numFmtId="164" fontId="22" fillId="9" borderId="9" xfId="7" applyNumberFormat="1" applyFont="1" applyFill="1" applyBorder="1" applyAlignment="1" applyProtection="1">
      <alignment horizontal="center" vertical="center" wrapText="1"/>
    </xf>
    <xf numFmtId="49" fontId="14" fillId="0" borderId="0" xfId="1" applyNumberFormat="1" applyFont="1" applyAlignment="1">
      <alignment horizontal="center"/>
    </xf>
    <xf numFmtId="0" fontId="25" fillId="0" borderId="37" xfId="6" applyFont="1" applyBorder="1" applyAlignment="1">
      <alignment horizontal="center"/>
    </xf>
    <xf numFmtId="0" fontId="25" fillId="0" borderId="43" xfId="6" applyFont="1" applyBorder="1" applyAlignment="1">
      <alignment horizontal="center"/>
    </xf>
    <xf numFmtId="0" fontId="25" fillId="0" borderId="44" xfId="6" applyFont="1" applyBorder="1" applyAlignment="1">
      <alignment horizontal="center"/>
    </xf>
    <xf numFmtId="0" fontId="25" fillId="0" borderId="37" xfId="6" applyFont="1" applyBorder="1" applyAlignment="1">
      <alignment horizontal="left"/>
    </xf>
    <xf numFmtId="0" fontId="25" fillId="0" borderId="44" xfId="6" applyFont="1" applyBorder="1" applyAlignment="1">
      <alignment horizontal="left"/>
    </xf>
    <xf numFmtId="0" fontId="14" fillId="0" borderId="0" xfId="1" applyFont="1" applyAlignment="1">
      <alignment horizontal="left" wrapText="1"/>
    </xf>
    <xf numFmtId="0" fontId="4" fillId="4" borderId="0" xfId="0" applyFont="1" applyFill="1" applyAlignment="1">
      <alignment horizontal="center" vertical="top" wrapText="1"/>
    </xf>
    <xf numFmtId="0" fontId="5" fillId="4" borderId="0" xfId="0" applyFont="1" applyFill="1" applyAlignment="1">
      <alignment horizontal="center" vertical="top" wrapText="1"/>
    </xf>
    <xf numFmtId="10" fontId="5" fillId="4" borderId="0" xfId="0" applyNumberFormat="1" applyFont="1" applyFill="1" applyAlignment="1">
      <alignment horizontal="right" vertical="top" wrapText="1"/>
    </xf>
  </cellXfs>
  <cellStyles count="13">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431800</xdr:colOff>
      <xdr:row>4</xdr:row>
      <xdr:rowOff>48895</xdr:rowOff>
    </xdr:from>
    <xdr:to>
      <xdr:col>5</xdr:col>
      <xdr:colOff>245326</xdr:colOff>
      <xdr:row>9</xdr:row>
      <xdr:rowOff>161925</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7600" y="772795"/>
          <a:ext cx="2556726" cy="1017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tabSelected="1" view="pageBreakPreview" topLeftCell="A9" zoomScaleNormal="100" zoomScaleSheetLayoutView="100" workbookViewId="0">
      <selection activeCell="A20" sqref="A20:G37"/>
    </sheetView>
  </sheetViews>
  <sheetFormatPr defaultRowHeight="13.8" x14ac:dyDescent="0.25"/>
  <cols>
    <col min="7" max="7" width="10.09765625" customWidth="1"/>
  </cols>
  <sheetData>
    <row r="1" spans="1:7" x14ac:dyDescent="0.25">
      <c r="A1" s="137"/>
      <c r="B1" s="137"/>
      <c r="C1" s="137"/>
      <c r="D1" s="137"/>
      <c r="E1" s="137"/>
      <c r="F1" s="137"/>
      <c r="G1" s="137"/>
    </row>
    <row r="2" spans="1:7" x14ac:dyDescent="0.25">
      <c r="A2" s="137"/>
      <c r="B2" s="137"/>
      <c r="C2" s="137"/>
      <c r="D2" s="137"/>
      <c r="E2" s="137"/>
      <c r="F2" s="137"/>
      <c r="G2" s="137"/>
    </row>
    <row r="3" spans="1:7" x14ac:dyDescent="0.25">
      <c r="A3" s="137"/>
      <c r="B3" s="137"/>
      <c r="C3" s="137"/>
      <c r="D3" s="137"/>
      <c r="E3" s="137"/>
      <c r="F3" s="137"/>
      <c r="G3" s="137"/>
    </row>
    <row r="4" spans="1:7" x14ac:dyDescent="0.25">
      <c r="A4" s="137"/>
      <c r="B4" s="137"/>
      <c r="C4" s="137"/>
      <c r="D4" s="137"/>
      <c r="E4" s="137"/>
      <c r="F4" s="137"/>
      <c r="G4" s="137"/>
    </row>
    <row r="5" spans="1:7" x14ac:dyDescent="0.25">
      <c r="A5" s="137"/>
      <c r="B5" s="137"/>
      <c r="C5" s="137"/>
      <c r="D5" s="137"/>
      <c r="E5" s="137"/>
      <c r="F5" s="137"/>
      <c r="G5" s="137"/>
    </row>
    <row r="6" spans="1:7" x14ac:dyDescent="0.25">
      <c r="A6" s="137"/>
      <c r="B6" s="137"/>
      <c r="C6" s="137"/>
      <c r="D6" s="137"/>
      <c r="E6" s="137"/>
      <c r="F6" s="137"/>
      <c r="G6" s="137"/>
    </row>
    <row r="7" spans="1:7" x14ac:dyDescent="0.25">
      <c r="A7" s="137"/>
      <c r="B7" s="137"/>
      <c r="C7" s="137"/>
      <c r="D7" s="137"/>
      <c r="E7" s="137"/>
      <c r="F7" s="137"/>
      <c r="G7" s="137"/>
    </row>
    <row r="8" spans="1:7" x14ac:dyDescent="0.25">
      <c r="A8" s="137"/>
      <c r="B8" s="137"/>
      <c r="C8" s="137"/>
      <c r="D8" s="137"/>
      <c r="E8" s="137"/>
      <c r="F8" s="137"/>
      <c r="G8" s="137"/>
    </row>
    <row r="9" spans="1:7" x14ac:dyDescent="0.25">
      <c r="A9" s="137"/>
      <c r="B9" s="137"/>
      <c r="C9" s="137"/>
      <c r="D9" s="137"/>
      <c r="E9" s="137"/>
      <c r="F9" s="137"/>
      <c r="G9" s="137"/>
    </row>
    <row r="10" spans="1:7" x14ac:dyDescent="0.25">
      <c r="A10" s="137"/>
      <c r="B10" s="137"/>
      <c r="C10" s="137"/>
      <c r="D10" s="137"/>
      <c r="E10" s="137"/>
      <c r="F10" s="137"/>
      <c r="G10" s="137"/>
    </row>
    <row r="11" spans="1:7" x14ac:dyDescent="0.25">
      <c r="A11" s="137"/>
      <c r="B11" s="137"/>
      <c r="C11" s="137"/>
      <c r="D11" s="137"/>
      <c r="E11" s="137"/>
      <c r="F11" s="137"/>
      <c r="G11" s="137"/>
    </row>
    <row r="12" spans="1:7" x14ac:dyDescent="0.25">
      <c r="A12" s="137"/>
      <c r="B12" s="137"/>
      <c r="C12" s="137"/>
      <c r="D12" s="137"/>
      <c r="E12" s="137"/>
      <c r="F12" s="137"/>
      <c r="G12" s="137"/>
    </row>
    <row r="13" spans="1:7" x14ac:dyDescent="0.25">
      <c r="A13" s="137"/>
      <c r="B13" s="137"/>
      <c r="C13" s="137"/>
      <c r="D13" s="137"/>
      <c r="E13" s="137"/>
      <c r="F13" s="137"/>
      <c r="G13" s="137"/>
    </row>
    <row r="14" spans="1:7" x14ac:dyDescent="0.25">
      <c r="A14" s="137"/>
      <c r="B14" s="137"/>
      <c r="C14" s="137"/>
      <c r="D14" s="137"/>
      <c r="E14" s="137"/>
      <c r="F14" s="137"/>
      <c r="G14" s="137"/>
    </row>
    <row r="15" spans="1:7" x14ac:dyDescent="0.25">
      <c r="A15" s="137"/>
      <c r="B15" s="137"/>
      <c r="C15" s="137"/>
      <c r="D15" s="137"/>
      <c r="E15" s="137"/>
      <c r="F15" s="137"/>
      <c r="G15" s="137"/>
    </row>
    <row r="16" spans="1:7" x14ac:dyDescent="0.25">
      <c r="A16" s="137"/>
      <c r="B16" s="137"/>
      <c r="C16" s="137"/>
      <c r="D16" s="137"/>
      <c r="E16" s="137"/>
      <c r="F16" s="137"/>
      <c r="G16" s="137"/>
    </row>
    <row r="17" spans="1:7" ht="7.5" customHeight="1" x14ac:dyDescent="0.25">
      <c r="A17" s="137"/>
      <c r="B17" s="137"/>
      <c r="C17" s="137"/>
      <c r="D17" s="137"/>
      <c r="E17" s="137"/>
      <c r="F17" s="137"/>
      <c r="G17" s="137"/>
    </row>
    <row r="18" spans="1:7" ht="92.25" customHeight="1" x14ac:dyDescent="0.25">
      <c r="A18" s="135" t="s">
        <v>2865</v>
      </c>
      <c r="B18" s="135"/>
      <c r="C18" s="135"/>
      <c r="D18" s="135"/>
      <c r="E18" s="135"/>
      <c r="F18" s="135"/>
      <c r="G18" s="135"/>
    </row>
    <row r="19" spans="1:7" x14ac:dyDescent="0.25">
      <c r="A19" s="136" t="s">
        <v>158</v>
      </c>
      <c r="B19" s="136"/>
      <c r="C19" s="136"/>
      <c r="D19" s="136"/>
      <c r="E19" s="136"/>
      <c r="F19" s="136"/>
      <c r="G19" s="136"/>
    </row>
    <row r="20" spans="1:7" x14ac:dyDescent="0.25">
      <c r="A20" s="137"/>
      <c r="B20" s="137"/>
      <c r="C20" s="137"/>
      <c r="D20" s="137"/>
      <c r="E20" s="137"/>
      <c r="F20" s="137"/>
      <c r="G20" s="137"/>
    </row>
    <row r="21" spans="1:7" x14ac:dyDescent="0.25">
      <c r="A21" s="137"/>
      <c r="B21" s="137"/>
      <c r="C21" s="137"/>
      <c r="D21" s="137"/>
      <c r="E21" s="137"/>
      <c r="F21" s="137"/>
      <c r="G21" s="137"/>
    </row>
    <row r="22" spans="1:7" x14ac:dyDescent="0.25">
      <c r="A22" s="137"/>
      <c r="B22" s="137"/>
      <c r="C22" s="137"/>
      <c r="D22" s="137"/>
      <c r="E22" s="137"/>
      <c r="F22" s="137"/>
      <c r="G22" s="137"/>
    </row>
    <row r="23" spans="1:7" x14ac:dyDescent="0.25">
      <c r="A23" s="137"/>
      <c r="B23" s="137"/>
      <c r="C23" s="137"/>
      <c r="D23" s="137"/>
      <c r="E23" s="137"/>
      <c r="F23" s="137"/>
      <c r="G23" s="137"/>
    </row>
    <row r="24" spans="1:7" x14ac:dyDescent="0.25">
      <c r="A24" s="137"/>
      <c r="B24" s="137"/>
      <c r="C24" s="137"/>
      <c r="D24" s="137"/>
      <c r="E24" s="137"/>
      <c r="F24" s="137"/>
      <c r="G24" s="137"/>
    </row>
    <row r="25" spans="1:7" x14ac:dyDescent="0.25">
      <c r="A25" s="137"/>
      <c r="B25" s="137"/>
      <c r="C25" s="137"/>
      <c r="D25" s="137"/>
      <c r="E25" s="137"/>
      <c r="F25" s="137"/>
      <c r="G25" s="137"/>
    </row>
    <row r="26" spans="1:7" x14ac:dyDescent="0.25">
      <c r="A26" s="137"/>
      <c r="B26" s="137"/>
      <c r="C26" s="137"/>
      <c r="D26" s="137"/>
      <c r="E26" s="137"/>
      <c r="F26" s="137"/>
      <c r="G26" s="137"/>
    </row>
    <row r="27" spans="1:7" x14ac:dyDescent="0.25">
      <c r="A27" s="137"/>
      <c r="B27" s="137"/>
      <c r="C27" s="137"/>
      <c r="D27" s="137"/>
      <c r="E27" s="137"/>
      <c r="F27" s="137"/>
      <c r="G27" s="137"/>
    </row>
    <row r="28" spans="1:7" x14ac:dyDescent="0.25">
      <c r="A28" s="137"/>
      <c r="B28" s="137"/>
      <c r="C28" s="137"/>
      <c r="D28" s="137"/>
      <c r="E28" s="137"/>
      <c r="F28" s="137"/>
      <c r="G28" s="137"/>
    </row>
    <row r="29" spans="1:7" x14ac:dyDescent="0.25">
      <c r="A29" s="137"/>
      <c r="B29" s="137"/>
      <c r="C29" s="137"/>
      <c r="D29" s="137"/>
      <c r="E29" s="137"/>
      <c r="F29" s="137"/>
      <c r="G29" s="137"/>
    </row>
    <row r="30" spans="1:7" x14ac:dyDescent="0.25">
      <c r="A30" s="137"/>
      <c r="B30" s="137"/>
      <c r="C30" s="137"/>
      <c r="D30" s="137"/>
      <c r="E30" s="137"/>
      <c r="F30" s="137"/>
      <c r="G30" s="137"/>
    </row>
    <row r="31" spans="1:7" x14ac:dyDescent="0.25">
      <c r="A31" s="137"/>
      <c r="B31" s="137"/>
      <c r="C31" s="137"/>
      <c r="D31" s="137"/>
      <c r="E31" s="137"/>
      <c r="F31" s="137"/>
      <c r="G31" s="137"/>
    </row>
    <row r="32" spans="1:7" x14ac:dyDescent="0.25">
      <c r="A32" s="137"/>
      <c r="B32" s="137"/>
      <c r="C32" s="137"/>
      <c r="D32" s="137"/>
      <c r="E32" s="137"/>
      <c r="F32" s="137"/>
      <c r="G32" s="137"/>
    </row>
    <row r="33" spans="1:7" x14ac:dyDescent="0.25">
      <c r="A33" s="137"/>
      <c r="B33" s="137"/>
      <c r="C33" s="137"/>
      <c r="D33" s="137"/>
      <c r="E33" s="137"/>
      <c r="F33" s="137"/>
      <c r="G33" s="137"/>
    </row>
    <row r="34" spans="1:7" x14ac:dyDescent="0.25">
      <c r="A34" s="137"/>
      <c r="B34" s="137"/>
      <c r="C34" s="137"/>
      <c r="D34" s="137"/>
      <c r="E34" s="137"/>
      <c r="F34" s="137"/>
      <c r="G34" s="137"/>
    </row>
    <row r="35" spans="1:7" x14ac:dyDescent="0.25">
      <c r="A35" s="137"/>
      <c r="B35" s="137"/>
      <c r="C35" s="137"/>
      <c r="D35" s="137"/>
      <c r="E35" s="137"/>
      <c r="F35" s="137"/>
      <c r="G35" s="137"/>
    </row>
    <row r="36" spans="1:7" x14ac:dyDescent="0.25">
      <c r="A36" s="137"/>
      <c r="B36" s="137"/>
      <c r="C36" s="137"/>
      <c r="D36" s="137"/>
      <c r="E36" s="137"/>
      <c r="F36" s="137"/>
      <c r="G36" s="137"/>
    </row>
    <row r="37" spans="1:7" x14ac:dyDescent="0.25">
      <c r="A37" s="137"/>
      <c r="B37" s="137"/>
      <c r="C37" s="137"/>
      <c r="D37" s="137"/>
      <c r="E37" s="137"/>
      <c r="F37" s="137"/>
      <c r="G37" s="137"/>
    </row>
  </sheetData>
  <mergeCells count="4">
    <mergeCell ref="A18:G18"/>
    <mergeCell ref="A19:G19"/>
    <mergeCell ref="A1:G17"/>
    <mergeCell ref="A20:G37"/>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435FA-A130-4A0A-9F79-DDE7E53DBB94}">
  <sheetPr>
    <pageSetUpPr fitToPage="1"/>
  </sheetPr>
  <dimension ref="A1:E232"/>
  <sheetViews>
    <sheetView showOutlineSymbols="0" view="pageBreakPreview" zoomScale="60" zoomScaleNormal="100" workbookViewId="0">
      <selection activeCell="J12" sqref="J12"/>
    </sheetView>
  </sheetViews>
  <sheetFormatPr defaultColWidth="8.69921875" defaultRowHeight="13.8" x14ac:dyDescent="0.25"/>
  <cols>
    <col min="1" max="1" width="10" style="104" bestFit="1" customWidth="1"/>
    <col min="2" max="2" width="60" style="104" bestFit="1" customWidth="1"/>
    <col min="3" max="3" width="8" style="104" bestFit="1" customWidth="1"/>
    <col min="4" max="4" width="63.19921875" style="104" customWidth="1"/>
    <col min="5" max="16384" width="8.69921875" style="104"/>
  </cols>
  <sheetData>
    <row r="1" spans="1:5" x14ac:dyDescent="0.25">
      <c r="A1" s="103"/>
      <c r="B1" s="103"/>
      <c r="C1" s="147"/>
      <c r="D1" s="147"/>
    </row>
    <row r="2" spans="1:5" x14ac:dyDescent="0.25">
      <c r="A2" s="229" t="s">
        <v>1884</v>
      </c>
      <c r="B2" s="229"/>
      <c r="C2" s="229"/>
      <c r="D2" s="229"/>
    </row>
    <row r="3" spans="1:5" ht="33.6" customHeight="1" x14ac:dyDescent="0.25">
      <c r="A3" s="230" t="s">
        <v>163</v>
      </c>
      <c r="B3" s="230"/>
      <c r="C3" s="230"/>
      <c r="D3" s="230"/>
      <c r="E3" s="230"/>
    </row>
    <row r="4" spans="1:5" ht="13.95" customHeight="1" x14ac:dyDescent="0.25">
      <c r="A4" s="230"/>
      <c r="B4" s="230"/>
      <c r="C4" s="230"/>
      <c r="D4" s="230"/>
      <c r="E4" s="230"/>
    </row>
    <row r="5" spans="1:5" ht="30" customHeight="1" x14ac:dyDescent="0.25">
      <c r="A5" s="102" t="s">
        <v>166</v>
      </c>
      <c r="B5" s="102" t="s">
        <v>0</v>
      </c>
      <c r="C5" s="98" t="s">
        <v>207</v>
      </c>
      <c r="D5" s="97" t="s">
        <v>208</v>
      </c>
    </row>
    <row r="6" spans="1:5" ht="24" customHeight="1" x14ac:dyDescent="0.25">
      <c r="A6" s="101" t="s">
        <v>169</v>
      </c>
      <c r="B6" s="101" t="s">
        <v>170</v>
      </c>
      <c r="C6" s="101"/>
      <c r="D6" s="82"/>
    </row>
    <row r="7" spans="1:5" ht="52.8" x14ac:dyDescent="0.25">
      <c r="A7" s="105" t="s">
        <v>211</v>
      </c>
      <c r="B7" s="105" t="s">
        <v>214</v>
      </c>
      <c r="C7" s="3" t="s">
        <v>215</v>
      </c>
      <c r="D7" s="2" t="s">
        <v>1885</v>
      </c>
    </row>
    <row r="8" spans="1:5" x14ac:dyDescent="0.25">
      <c r="A8" s="101" t="s">
        <v>171</v>
      </c>
      <c r="B8" s="101" t="s">
        <v>172</v>
      </c>
      <c r="C8" s="101"/>
      <c r="D8" s="82"/>
    </row>
    <row r="9" spans="1:5" ht="158.4" x14ac:dyDescent="0.25">
      <c r="A9" s="105" t="s">
        <v>219</v>
      </c>
      <c r="B9" s="105" t="s">
        <v>1626</v>
      </c>
      <c r="C9" s="3" t="s">
        <v>2</v>
      </c>
      <c r="D9" s="2" t="s">
        <v>1886</v>
      </c>
    </row>
    <row r="10" spans="1:5" x14ac:dyDescent="0.25">
      <c r="A10" s="101" t="s">
        <v>173</v>
      </c>
      <c r="B10" s="101" t="s">
        <v>174</v>
      </c>
      <c r="C10" s="101"/>
      <c r="D10" s="82"/>
    </row>
    <row r="11" spans="1:5" x14ac:dyDescent="0.25">
      <c r="A11" s="101" t="s">
        <v>221</v>
      </c>
      <c r="B11" s="101" t="s">
        <v>222</v>
      </c>
      <c r="C11" s="101"/>
      <c r="D11" s="82"/>
    </row>
    <row r="12" spans="1:5" ht="52.8" x14ac:dyDescent="0.25">
      <c r="A12" s="105" t="s">
        <v>223</v>
      </c>
      <c r="B12" s="105" t="s">
        <v>225</v>
      </c>
      <c r="C12" s="3" t="s">
        <v>226</v>
      </c>
      <c r="D12" s="2" t="s">
        <v>1887</v>
      </c>
    </row>
    <row r="13" spans="1:5" ht="26.4" x14ac:dyDescent="0.25">
      <c r="A13" s="105" t="s">
        <v>227</v>
      </c>
      <c r="B13" s="105" t="s">
        <v>229</v>
      </c>
      <c r="C13" s="3" t="s">
        <v>230</v>
      </c>
      <c r="D13" s="2" t="s">
        <v>1888</v>
      </c>
    </row>
    <row r="14" spans="1:5" x14ac:dyDescent="0.25">
      <c r="A14" s="105" t="s">
        <v>231</v>
      </c>
      <c r="B14" s="105" t="s">
        <v>233</v>
      </c>
      <c r="C14" s="3" t="s">
        <v>2</v>
      </c>
      <c r="D14" s="2" t="s">
        <v>1889</v>
      </c>
    </row>
    <row r="15" spans="1:5" ht="26.4" x14ac:dyDescent="0.25">
      <c r="A15" s="105" t="s">
        <v>234</v>
      </c>
      <c r="B15" s="105" t="s">
        <v>236</v>
      </c>
      <c r="C15" s="3" t="s">
        <v>226</v>
      </c>
      <c r="D15" s="2" t="s">
        <v>1890</v>
      </c>
    </row>
    <row r="16" spans="1:5" ht="26.4" x14ac:dyDescent="0.25">
      <c r="A16" s="105" t="s">
        <v>237</v>
      </c>
      <c r="B16" s="105" t="s">
        <v>239</v>
      </c>
      <c r="C16" s="3" t="s">
        <v>226</v>
      </c>
      <c r="D16" s="2" t="s">
        <v>1890</v>
      </c>
    </row>
    <row r="17" spans="1:4" ht="26.4" x14ac:dyDescent="0.25">
      <c r="A17" s="105" t="s">
        <v>240</v>
      </c>
      <c r="B17" s="105" t="s">
        <v>1627</v>
      </c>
      <c r="C17" s="3" t="s">
        <v>226</v>
      </c>
      <c r="D17" s="2" t="s">
        <v>1890</v>
      </c>
    </row>
    <row r="18" spans="1:4" ht="26.4" x14ac:dyDescent="0.25">
      <c r="A18" s="105" t="s">
        <v>242</v>
      </c>
      <c r="B18" s="105" t="s">
        <v>1628</v>
      </c>
      <c r="C18" s="3" t="s">
        <v>226</v>
      </c>
      <c r="D18" s="2" t="s">
        <v>1890</v>
      </c>
    </row>
    <row r="19" spans="1:4" x14ac:dyDescent="0.25">
      <c r="A19" s="101" t="s">
        <v>244</v>
      </c>
      <c r="B19" s="101" t="s">
        <v>245</v>
      </c>
      <c r="C19" s="101"/>
      <c r="D19" s="82"/>
    </row>
    <row r="20" spans="1:4" ht="211.2" x14ac:dyDescent="0.25">
      <c r="A20" s="105" t="s">
        <v>246</v>
      </c>
      <c r="B20" s="105" t="s">
        <v>248</v>
      </c>
      <c r="C20" s="3" t="s">
        <v>226</v>
      </c>
      <c r="D20" s="2" t="s">
        <v>1891</v>
      </c>
    </row>
    <row r="21" spans="1:4" x14ac:dyDescent="0.25">
      <c r="A21" s="105" t="s">
        <v>249</v>
      </c>
      <c r="B21" s="105" t="s">
        <v>217</v>
      </c>
      <c r="C21" s="3" t="s">
        <v>218</v>
      </c>
      <c r="D21" s="2" t="s">
        <v>1892</v>
      </c>
    </row>
    <row r="22" spans="1:4" ht="224.4" x14ac:dyDescent="0.25">
      <c r="A22" s="105" t="s">
        <v>253</v>
      </c>
      <c r="B22" s="105" t="s">
        <v>252</v>
      </c>
      <c r="C22" s="3" t="s">
        <v>230</v>
      </c>
      <c r="D22" s="2" t="s">
        <v>1893</v>
      </c>
    </row>
    <row r="23" spans="1:4" ht="250.8" x14ac:dyDescent="0.25">
      <c r="A23" s="105" t="s">
        <v>1629</v>
      </c>
      <c r="B23" s="105" t="s">
        <v>255</v>
      </c>
      <c r="C23" s="3" t="s">
        <v>226</v>
      </c>
      <c r="D23" s="2" t="s">
        <v>1894</v>
      </c>
    </row>
    <row r="24" spans="1:4" x14ac:dyDescent="0.25">
      <c r="A24" s="101" t="s">
        <v>256</v>
      </c>
      <c r="B24" s="101" t="s">
        <v>257</v>
      </c>
      <c r="C24" s="101"/>
      <c r="D24" s="82"/>
    </row>
    <row r="25" spans="1:4" ht="79.2" x14ac:dyDescent="0.25">
      <c r="A25" s="105" t="s">
        <v>258</v>
      </c>
      <c r="B25" s="105" t="s">
        <v>260</v>
      </c>
      <c r="C25" s="3" t="s">
        <v>261</v>
      </c>
      <c r="D25" s="2" t="s">
        <v>1895</v>
      </c>
    </row>
    <row r="26" spans="1:4" ht="66" x14ac:dyDescent="0.25">
      <c r="A26" s="105" t="s">
        <v>262</v>
      </c>
      <c r="B26" s="105" t="s">
        <v>264</v>
      </c>
      <c r="C26" s="3" t="s">
        <v>230</v>
      </c>
      <c r="D26" s="2" t="s">
        <v>1896</v>
      </c>
    </row>
    <row r="27" spans="1:4" ht="79.2" x14ac:dyDescent="0.25">
      <c r="A27" s="105" t="s">
        <v>265</v>
      </c>
      <c r="B27" s="105" t="s">
        <v>267</v>
      </c>
      <c r="C27" s="3" t="s">
        <v>226</v>
      </c>
      <c r="D27" s="2" t="s">
        <v>1897</v>
      </c>
    </row>
    <row r="28" spans="1:4" ht="79.2" x14ac:dyDescent="0.25">
      <c r="A28" s="105" t="s">
        <v>268</v>
      </c>
      <c r="B28" s="105" t="s">
        <v>270</v>
      </c>
      <c r="C28" s="3" t="s">
        <v>226</v>
      </c>
      <c r="D28" s="2" t="s">
        <v>1898</v>
      </c>
    </row>
    <row r="29" spans="1:4" ht="66" x14ac:dyDescent="0.25">
      <c r="A29" s="105" t="s">
        <v>271</v>
      </c>
      <c r="B29" s="105" t="s">
        <v>273</v>
      </c>
      <c r="C29" s="3" t="s">
        <v>2</v>
      </c>
      <c r="D29" s="2" t="s">
        <v>1896</v>
      </c>
    </row>
    <row r="30" spans="1:4" ht="26.4" x14ac:dyDescent="0.25">
      <c r="A30" s="105" t="s">
        <v>274</v>
      </c>
      <c r="B30" s="105" t="s">
        <v>276</v>
      </c>
      <c r="C30" s="3" t="s">
        <v>261</v>
      </c>
      <c r="D30" s="2" t="s">
        <v>1899</v>
      </c>
    </row>
    <row r="31" spans="1:4" ht="52.8" x14ac:dyDescent="0.25">
      <c r="A31" s="105" t="s">
        <v>277</v>
      </c>
      <c r="B31" s="105" t="s">
        <v>279</v>
      </c>
      <c r="C31" s="3" t="s">
        <v>226</v>
      </c>
      <c r="D31" s="2" t="s">
        <v>1900</v>
      </c>
    </row>
    <row r="32" spans="1:4" ht="79.2" x14ac:dyDescent="0.25">
      <c r="A32" s="105" t="s">
        <v>280</v>
      </c>
      <c r="B32" s="105" t="s">
        <v>282</v>
      </c>
      <c r="C32" s="3" t="s">
        <v>226</v>
      </c>
      <c r="D32" s="2" t="s">
        <v>1901</v>
      </c>
    </row>
    <row r="33" spans="1:4" x14ac:dyDescent="0.25">
      <c r="A33" s="101" t="s">
        <v>175</v>
      </c>
      <c r="B33" s="101" t="s">
        <v>176</v>
      </c>
      <c r="C33" s="101"/>
      <c r="D33" s="82"/>
    </row>
    <row r="34" spans="1:4" ht="66" x14ac:dyDescent="0.25">
      <c r="A34" s="105" t="s">
        <v>283</v>
      </c>
      <c r="B34" s="105" t="s">
        <v>285</v>
      </c>
      <c r="C34" s="3" t="s">
        <v>261</v>
      </c>
      <c r="D34" s="2" t="s">
        <v>1902</v>
      </c>
    </row>
    <row r="35" spans="1:4" ht="66" x14ac:dyDescent="0.25">
      <c r="A35" s="105" t="s">
        <v>286</v>
      </c>
      <c r="B35" s="105" t="s">
        <v>288</v>
      </c>
      <c r="C35" s="3" t="s">
        <v>226</v>
      </c>
      <c r="D35" s="2" t="s">
        <v>1903</v>
      </c>
    </row>
    <row r="36" spans="1:4" ht="52.8" x14ac:dyDescent="0.25">
      <c r="A36" s="105" t="s">
        <v>289</v>
      </c>
      <c r="B36" s="105" t="s">
        <v>291</v>
      </c>
      <c r="C36" s="3" t="s">
        <v>261</v>
      </c>
      <c r="D36" s="2" t="s">
        <v>1904</v>
      </c>
    </row>
    <row r="37" spans="1:4" x14ac:dyDescent="0.25">
      <c r="A37" s="101" t="s">
        <v>177</v>
      </c>
      <c r="B37" s="101" t="s">
        <v>178</v>
      </c>
      <c r="C37" s="101"/>
      <c r="D37" s="82"/>
    </row>
    <row r="38" spans="1:4" ht="198" x14ac:dyDescent="0.25">
      <c r="A38" s="105" t="s">
        <v>292</v>
      </c>
      <c r="B38" s="105" t="s">
        <v>1631</v>
      </c>
      <c r="C38" s="3" t="s">
        <v>301</v>
      </c>
      <c r="D38" s="2" t="s">
        <v>1905</v>
      </c>
    </row>
    <row r="39" spans="1:4" ht="198" x14ac:dyDescent="0.25">
      <c r="A39" s="105" t="s">
        <v>295</v>
      </c>
      <c r="B39" s="105" t="s">
        <v>300</v>
      </c>
      <c r="C39" s="3" t="s">
        <v>301</v>
      </c>
      <c r="D39" s="2" t="s">
        <v>1905</v>
      </c>
    </row>
    <row r="40" spans="1:4" ht="198" x14ac:dyDescent="0.25">
      <c r="A40" s="105" t="s">
        <v>296</v>
      </c>
      <c r="B40" s="105" t="s">
        <v>1633</v>
      </c>
      <c r="C40" s="3" t="s">
        <v>301</v>
      </c>
      <c r="D40" s="2" t="s">
        <v>1905</v>
      </c>
    </row>
    <row r="41" spans="1:4" ht="198" x14ac:dyDescent="0.25">
      <c r="A41" s="105" t="s">
        <v>297</v>
      </c>
      <c r="B41" s="105" t="s">
        <v>1635</v>
      </c>
      <c r="C41" s="3" t="s">
        <v>301</v>
      </c>
      <c r="D41" s="2" t="s">
        <v>1905</v>
      </c>
    </row>
    <row r="42" spans="1:4" ht="198" x14ac:dyDescent="0.25">
      <c r="A42" s="105" t="s">
        <v>298</v>
      </c>
      <c r="B42" s="105" t="s">
        <v>1637</v>
      </c>
      <c r="C42" s="3" t="s">
        <v>301</v>
      </c>
      <c r="D42" s="2" t="s">
        <v>1905</v>
      </c>
    </row>
    <row r="43" spans="1:4" ht="132" x14ac:dyDescent="0.25">
      <c r="A43" s="105" t="s">
        <v>302</v>
      </c>
      <c r="B43" s="105" t="s">
        <v>294</v>
      </c>
      <c r="C43" s="3" t="s">
        <v>261</v>
      </c>
      <c r="D43" s="2" t="s">
        <v>1907</v>
      </c>
    </row>
    <row r="44" spans="1:4" ht="145.19999999999999" x14ac:dyDescent="0.25">
      <c r="A44" s="105" t="s">
        <v>303</v>
      </c>
      <c r="B44" s="105" t="s">
        <v>1639</v>
      </c>
      <c r="C44" s="3" t="s">
        <v>226</v>
      </c>
      <c r="D44" s="2" t="s">
        <v>1906</v>
      </c>
    </row>
    <row r="45" spans="1:4" ht="132" x14ac:dyDescent="0.25">
      <c r="A45" s="105" t="s">
        <v>1640</v>
      </c>
      <c r="B45" s="105" t="s">
        <v>1642</v>
      </c>
      <c r="C45" s="3" t="s">
        <v>261</v>
      </c>
      <c r="D45" s="2" t="s">
        <v>1907</v>
      </c>
    </row>
    <row r="46" spans="1:4" ht="198" x14ac:dyDescent="0.25">
      <c r="A46" s="105" t="s">
        <v>1643</v>
      </c>
      <c r="B46" s="105" t="s">
        <v>1645</v>
      </c>
      <c r="C46" s="3" t="s">
        <v>301</v>
      </c>
      <c r="D46" s="2" t="s">
        <v>1905</v>
      </c>
    </row>
    <row r="47" spans="1:4" ht="198" x14ac:dyDescent="0.25">
      <c r="A47" s="105" t="s">
        <v>1646</v>
      </c>
      <c r="B47" s="105" t="s">
        <v>1648</v>
      </c>
      <c r="C47" s="3" t="s">
        <v>301</v>
      </c>
      <c r="D47" s="2" t="s">
        <v>1905</v>
      </c>
    </row>
    <row r="48" spans="1:4" ht="198" x14ac:dyDescent="0.25">
      <c r="A48" s="105" t="s">
        <v>1649</v>
      </c>
      <c r="B48" s="105" t="s">
        <v>1651</v>
      </c>
      <c r="C48" s="3" t="s">
        <v>301</v>
      </c>
      <c r="D48" s="2" t="s">
        <v>1905</v>
      </c>
    </row>
    <row r="49" spans="1:4" ht="198" x14ac:dyDescent="0.25">
      <c r="A49" s="105" t="s">
        <v>1652</v>
      </c>
      <c r="B49" s="105" t="s">
        <v>1654</v>
      </c>
      <c r="C49" s="3" t="s">
        <v>301</v>
      </c>
      <c r="D49" s="2" t="s">
        <v>1905</v>
      </c>
    </row>
    <row r="50" spans="1:4" ht="198" x14ac:dyDescent="0.25">
      <c r="A50" s="105" t="s">
        <v>1655</v>
      </c>
      <c r="B50" s="105" t="s">
        <v>1657</v>
      </c>
      <c r="C50" s="3" t="s">
        <v>301</v>
      </c>
      <c r="D50" s="2" t="s">
        <v>1905</v>
      </c>
    </row>
    <row r="51" spans="1:4" ht="198" x14ac:dyDescent="0.25">
      <c r="A51" s="105" t="s">
        <v>1658</v>
      </c>
      <c r="B51" s="105" t="s">
        <v>1660</v>
      </c>
      <c r="C51" s="3" t="s">
        <v>301</v>
      </c>
      <c r="D51" s="2" t="s">
        <v>1905</v>
      </c>
    </row>
    <row r="52" spans="1:4" ht="198" x14ac:dyDescent="0.25">
      <c r="A52" s="105" t="s">
        <v>1661</v>
      </c>
      <c r="B52" s="105" t="s">
        <v>1663</v>
      </c>
      <c r="C52" s="3" t="s">
        <v>301</v>
      </c>
      <c r="D52" s="2" t="s">
        <v>1905</v>
      </c>
    </row>
    <row r="53" spans="1:4" ht="132" x14ac:dyDescent="0.25">
      <c r="A53" s="105" t="s">
        <v>1664</v>
      </c>
      <c r="B53" s="105" t="s">
        <v>1666</v>
      </c>
      <c r="C53" s="3" t="s">
        <v>261</v>
      </c>
      <c r="D53" s="2" t="s">
        <v>1907</v>
      </c>
    </row>
    <row r="54" spans="1:4" ht="132" x14ac:dyDescent="0.25">
      <c r="A54" s="105" t="s">
        <v>1667</v>
      </c>
      <c r="B54" s="105" t="s">
        <v>1669</v>
      </c>
      <c r="C54" s="3" t="s">
        <v>261</v>
      </c>
      <c r="D54" s="2" t="s">
        <v>1907</v>
      </c>
    </row>
    <row r="55" spans="1:4" ht="145.19999999999999" x14ac:dyDescent="0.25">
      <c r="A55" s="105" t="s">
        <v>1670</v>
      </c>
      <c r="B55" s="105" t="s">
        <v>1672</v>
      </c>
      <c r="C55" s="3" t="s">
        <v>226</v>
      </c>
      <c r="D55" s="2" t="s">
        <v>1906</v>
      </c>
    </row>
    <row r="56" spans="1:4" ht="145.19999999999999" x14ac:dyDescent="0.25">
      <c r="A56" s="105" t="s">
        <v>1673</v>
      </c>
      <c r="B56" s="105" t="s">
        <v>1675</v>
      </c>
      <c r="C56" s="3" t="s">
        <v>226</v>
      </c>
      <c r="D56" s="2" t="s">
        <v>1906</v>
      </c>
    </row>
    <row r="57" spans="1:4" ht="198" x14ac:dyDescent="0.25">
      <c r="A57" s="105" t="s">
        <v>1676</v>
      </c>
      <c r="B57" s="105" t="s">
        <v>1678</v>
      </c>
      <c r="C57" s="3" t="s">
        <v>301</v>
      </c>
      <c r="D57" s="2" t="s">
        <v>1905</v>
      </c>
    </row>
    <row r="58" spans="1:4" ht="198" x14ac:dyDescent="0.25">
      <c r="A58" s="105" t="s">
        <v>1679</v>
      </c>
      <c r="B58" s="105" t="s">
        <v>1681</v>
      </c>
      <c r="C58" s="3" t="s">
        <v>301</v>
      </c>
      <c r="D58" s="2" t="s">
        <v>1905</v>
      </c>
    </row>
    <row r="59" spans="1:4" ht="198" x14ac:dyDescent="0.25">
      <c r="A59" s="105" t="s">
        <v>1682</v>
      </c>
      <c r="B59" s="105" t="s">
        <v>1684</v>
      </c>
      <c r="C59" s="3" t="s">
        <v>301</v>
      </c>
      <c r="D59" s="2" t="s">
        <v>1905</v>
      </c>
    </row>
    <row r="60" spans="1:4" ht="198" x14ac:dyDescent="0.25">
      <c r="A60" s="105" t="s">
        <v>1685</v>
      </c>
      <c r="B60" s="105" t="s">
        <v>1687</v>
      </c>
      <c r="C60" s="3" t="s">
        <v>301</v>
      </c>
      <c r="D60" s="2" t="s">
        <v>1905</v>
      </c>
    </row>
    <row r="61" spans="1:4" ht="132" x14ac:dyDescent="0.25">
      <c r="A61" s="105" t="s">
        <v>1688</v>
      </c>
      <c r="B61" s="105" t="s">
        <v>1690</v>
      </c>
      <c r="C61" s="3" t="s">
        <v>261</v>
      </c>
      <c r="D61" s="2" t="s">
        <v>1907</v>
      </c>
    </row>
    <row r="62" spans="1:4" ht="132" x14ac:dyDescent="0.25">
      <c r="A62" s="105" t="s">
        <v>1691</v>
      </c>
      <c r="B62" s="105" t="s">
        <v>1693</v>
      </c>
      <c r="C62" s="3" t="s">
        <v>226</v>
      </c>
      <c r="D62" s="2" t="s">
        <v>1908</v>
      </c>
    </row>
    <row r="63" spans="1:4" x14ac:dyDescent="0.25">
      <c r="A63" s="101" t="s">
        <v>179</v>
      </c>
      <c r="B63" s="101" t="s">
        <v>180</v>
      </c>
      <c r="C63" s="101"/>
      <c r="D63" s="82"/>
    </row>
    <row r="64" spans="1:4" ht="52.8" x14ac:dyDescent="0.25">
      <c r="A64" s="105" t="s">
        <v>304</v>
      </c>
      <c r="B64" s="105" t="s">
        <v>305</v>
      </c>
      <c r="C64" s="3" t="s">
        <v>226</v>
      </c>
      <c r="D64" s="2" t="s">
        <v>1909</v>
      </c>
    </row>
    <row r="65" spans="1:4" ht="66" x14ac:dyDescent="0.25">
      <c r="A65" s="105" t="s">
        <v>306</v>
      </c>
      <c r="B65" s="105" t="s">
        <v>308</v>
      </c>
      <c r="C65" s="3" t="s">
        <v>226</v>
      </c>
      <c r="D65" s="2" t="s">
        <v>1910</v>
      </c>
    </row>
    <row r="66" spans="1:4" ht="198" x14ac:dyDescent="0.25">
      <c r="A66" s="105" t="s">
        <v>309</v>
      </c>
      <c r="B66" s="105" t="s">
        <v>311</v>
      </c>
      <c r="C66" s="3" t="s">
        <v>226</v>
      </c>
      <c r="D66" s="2" t="s">
        <v>1911</v>
      </c>
    </row>
    <row r="67" spans="1:4" ht="52.8" x14ac:dyDescent="0.25">
      <c r="A67" s="105" t="s">
        <v>312</v>
      </c>
      <c r="B67" s="105" t="s">
        <v>318</v>
      </c>
      <c r="C67" s="3" t="s">
        <v>226</v>
      </c>
      <c r="D67" s="2" t="s">
        <v>1912</v>
      </c>
    </row>
    <row r="68" spans="1:4" ht="79.2" x14ac:dyDescent="0.25">
      <c r="A68" s="105" t="s">
        <v>315</v>
      </c>
      <c r="B68" s="105" t="s">
        <v>314</v>
      </c>
      <c r="C68" s="3" t="s">
        <v>226</v>
      </c>
      <c r="D68" s="2" t="s">
        <v>1913</v>
      </c>
    </row>
    <row r="69" spans="1:4" ht="79.2" x14ac:dyDescent="0.25">
      <c r="A69" s="105" t="s">
        <v>316</v>
      </c>
      <c r="B69" s="105" t="s">
        <v>314</v>
      </c>
      <c r="C69" s="3" t="s">
        <v>226</v>
      </c>
      <c r="D69" s="2" t="s">
        <v>1913</v>
      </c>
    </row>
    <row r="70" spans="1:4" ht="79.2" x14ac:dyDescent="0.25">
      <c r="A70" s="105" t="s">
        <v>319</v>
      </c>
      <c r="B70" s="105" t="s">
        <v>321</v>
      </c>
      <c r="C70" s="3" t="s">
        <v>226</v>
      </c>
      <c r="D70" s="2" t="s">
        <v>1913</v>
      </c>
    </row>
    <row r="71" spans="1:4" x14ac:dyDescent="0.25">
      <c r="A71" s="101" t="s">
        <v>181</v>
      </c>
      <c r="B71" s="101" t="s">
        <v>182</v>
      </c>
      <c r="C71" s="101"/>
      <c r="D71" s="82"/>
    </row>
    <row r="72" spans="1:4" ht="79.2" x14ac:dyDescent="0.25">
      <c r="A72" s="105" t="s">
        <v>322</v>
      </c>
      <c r="B72" s="105" t="s">
        <v>324</v>
      </c>
      <c r="C72" s="3" t="s">
        <v>226</v>
      </c>
      <c r="D72" s="2" t="s">
        <v>1914</v>
      </c>
    </row>
    <row r="73" spans="1:4" ht="66" x14ac:dyDescent="0.25">
      <c r="A73" s="105" t="s">
        <v>325</v>
      </c>
      <c r="B73" s="105" t="s">
        <v>327</v>
      </c>
      <c r="C73" s="3" t="s">
        <v>226</v>
      </c>
      <c r="D73" s="2" t="s">
        <v>1915</v>
      </c>
    </row>
    <row r="74" spans="1:4" x14ac:dyDescent="0.25">
      <c r="A74" s="101" t="s">
        <v>183</v>
      </c>
      <c r="B74" s="101" t="s">
        <v>184</v>
      </c>
      <c r="C74" s="101"/>
      <c r="D74" s="82"/>
    </row>
    <row r="75" spans="1:4" ht="105.6" x14ac:dyDescent="0.25">
      <c r="A75" s="105" t="s">
        <v>328</v>
      </c>
      <c r="B75" s="105" t="s">
        <v>330</v>
      </c>
      <c r="C75" s="3" t="s">
        <v>2</v>
      </c>
      <c r="D75" s="2" t="s">
        <v>1916</v>
      </c>
    </row>
    <row r="76" spans="1:4" ht="105.6" x14ac:dyDescent="0.25">
      <c r="A76" s="105" t="s">
        <v>331</v>
      </c>
      <c r="B76" s="105" t="s">
        <v>333</v>
      </c>
      <c r="C76" s="3" t="s">
        <v>2</v>
      </c>
      <c r="D76" s="2" t="s">
        <v>1916</v>
      </c>
    </row>
    <row r="77" spans="1:4" ht="105.6" x14ac:dyDescent="0.25">
      <c r="A77" s="105" t="s">
        <v>334</v>
      </c>
      <c r="B77" s="105" t="s">
        <v>336</v>
      </c>
      <c r="C77" s="3" t="s">
        <v>2</v>
      </c>
      <c r="D77" s="2" t="s">
        <v>1916</v>
      </c>
    </row>
    <row r="78" spans="1:4" ht="26.4" x14ac:dyDescent="0.25">
      <c r="A78" s="105" t="s">
        <v>337</v>
      </c>
      <c r="B78" s="105" t="s">
        <v>339</v>
      </c>
      <c r="C78" s="3" t="s">
        <v>2</v>
      </c>
      <c r="D78" s="2" t="s">
        <v>1917</v>
      </c>
    </row>
    <row r="79" spans="1:4" ht="39.6" x14ac:dyDescent="0.25">
      <c r="A79" s="105" t="s">
        <v>340</v>
      </c>
      <c r="B79" s="105" t="s">
        <v>342</v>
      </c>
      <c r="C79" s="3" t="s">
        <v>2</v>
      </c>
      <c r="D79" s="2" t="s">
        <v>1918</v>
      </c>
    </row>
    <row r="80" spans="1:4" ht="105.6" x14ac:dyDescent="0.25">
      <c r="A80" s="105" t="s">
        <v>343</v>
      </c>
      <c r="B80" s="105" t="s">
        <v>345</v>
      </c>
      <c r="C80" s="3" t="s">
        <v>2</v>
      </c>
      <c r="D80" s="2" t="s">
        <v>1919</v>
      </c>
    </row>
    <row r="81" spans="1:4" ht="26.4" x14ac:dyDescent="0.25">
      <c r="A81" s="105" t="s">
        <v>346</v>
      </c>
      <c r="B81" s="105" t="s">
        <v>348</v>
      </c>
      <c r="C81" s="3" t="s">
        <v>2</v>
      </c>
      <c r="D81" s="2" t="s">
        <v>1917</v>
      </c>
    </row>
    <row r="82" spans="1:4" ht="39.6" x14ac:dyDescent="0.25">
      <c r="A82" s="105" t="s">
        <v>349</v>
      </c>
      <c r="B82" s="105" t="s">
        <v>351</v>
      </c>
      <c r="C82" s="3" t="s">
        <v>2</v>
      </c>
      <c r="D82" s="2" t="s">
        <v>1920</v>
      </c>
    </row>
    <row r="83" spans="1:4" ht="26.4" x14ac:dyDescent="0.25">
      <c r="A83" s="105" t="s">
        <v>352</v>
      </c>
      <c r="B83" s="105" t="s">
        <v>354</v>
      </c>
      <c r="C83" s="3" t="s">
        <v>2</v>
      </c>
      <c r="D83" s="2" t="s">
        <v>1918</v>
      </c>
    </row>
    <row r="84" spans="1:4" ht="26.4" x14ac:dyDescent="0.25">
      <c r="A84" s="105" t="s">
        <v>355</v>
      </c>
      <c r="B84" s="105" t="s">
        <v>357</v>
      </c>
      <c r="C84" s="3" t="s">
        <v>218</v>
      </c>
      <c r="D84" s="2" t="s">
        <v>1918</v>
      </c>
    </row>
    <row r="85" spans="1:4" ht="26.4" x14ac:dyDescent="0.25">
      <c r="A85" s="105" t="s">
        <v>358</v>
      </c>
      <c r="B85" s="105" t="s">
        <v>360</v>
      </c>
      <c r="C85" s="3" t="s">
        <v>2</v>
      </c>
      <c r="D85" s="2" t="s">
        <v>1917</v>
      </c>
    </row>
    <row r="86" spans="1:4" x14ac:dyDescent="0.25">
      <c r="A86" s="101" t="s">
        <v>185</v>
      </c>
      <c r="B86" s="101" t="s">
        <v>186</v>
      </c>
      <c r="C86" s="101"/>
      <c r="D86" s="82"/>
    </row>
    <row r="87" spans="1:4" ht="316.8" x14ac:dyDescent="0.25">
      <c r="A87" s="105" t="s">
        <v>361</v>
      </c>
      <c r="B87" s="105" t="s">
        <v>363</v>
      </c>
      <c r="C87" s="3" t="s">
        <v>226</v>
      </c>
      <c r="D87" s="2" t="s">
        <v>1921</v>
      </c>
    </row>
    <row r="88" spans="1:4" ht="316.8" x14ac:dyDescent="0.25">
      <c r="A88" s="105" t="s">
        <v>364</v>
      </c>
      <c r="B88" s="105" t="s">
        <v>366</v>
      </c>
      <c r="C88" s="3" t="s">
        <v>226</v>
      </c>
      <c r="D88" s="2" t="s">
        <v>1921</v>
      </c>
    </row>
    <row r="89" spans="1:4" ht="316.8" x14ac:dyDescent="0.25">
      <c r="A89" s="105" t="s">
        <v>367</v>
      </c>
      <c r="B89" s="105" t="s">
        <v>369</v>
      </c>
      <c r="C89" s="3" t="s">
        <v>230</v>
      </c>
      <c r="D89" s="2" t="s">
        <v>1921</v>
      </c>
    </row>
    <row r="90" spans="1:4" ht="316.8" x14ac:dyDescent="0.25">
      <c r="A90" s="105" t="s">
        <v>370</v>
      </c>
      <c r="B90" s="105" t="s">
        <v>372</v>
      </c>
      <c r="C90" s="3" t="s">
        <v>230</v>
      </c>
      <c r="D90" s="2" t="s">
        <v>1921</v>
      </c>
    </row>
    <row r="91" spans="1:4" ht="316.8" x14ac:dyDescent="0.25">
      <c r="A91" s="105" t="s">
        <v>373</v>
      </c>
      <c r="B91" s="105" t="s">
        <v>375</v>
      </c>
      <c r="C91" s="3" t="s">
        <v>226</v>
      </c>
      <c r="D91" s="2" t="s">
        <v>1921</v>
      </c>
    </row>
    <row r="92" spans="1:4" ht="316.8" x14ac:dyDescent="0.25">
      <c r="A92" s="105" t="s">
        <v>376</v>
      </c>
      <c r="B92" s="105" t="s">
        <v>379</v>
      </c>
      <c r="C92" s="3" t="s">
        <v>226</v>
      </c>
      <c r="D92" s="2" t="s">
        <v>1921</v>
      </c>
    </row>
    <row r="93" spans="1:4" ht="316.8" x14ac:dyDescent="0.25">
      <c r="A93" s="105" t="s">
        <v>377</v>
      </c>
      <c r="B93" s="105" t="s">
        <v>381</v>
      </c>
      <c r="C93" s="3" t="s">
        <v>226</v>
      </c>
      <c r="D93" s="2" t="s">
        <v>1921</v>
      </c>
    </row>
    <row r="94" spans="1:4" ht="316.8" x14ac:dyDescent="0.25">
      <c r="A94" s="105" t="s">
        <v>380</v>
      </c>
      <c r="B94" s="105" t="s">
        <v>384</v>
      </c>
      <c r="C94" s="3" t="s">
        <v>226</v>
      </c>
      <c r="D94" s="2" t="s">
        <v>1921</v>
      </c>
    </row>
    <row r="95" spans="1:4" ht="316.8" x14ac:dyDescent="0.25">
      <c r="A95" s="105" t="s">
        <v>382</v>
      </c>
      <c r="B95" s="105" t="s">
        <v>1695</v>
      </c>
      <c r="C95" s="3" t="s">
        <v>226</v>
      </c>
      <c r="D95" s="2" t="s">
        <v>1921</v>
      </c>
    </row>
    <row r="96" spans="1:4" ht="316.8" x14ac:dyDescent="0.25">
      <c r="A96" s="105" t="s">
        <v>1696</v>
      </c>
      <c r="B96" s="105" t="s">
        <v>1698</v>
      </c>
      <c r="C96" s="3" t="s">
        <v>546</v>
      </c>
      <c r="D96" s="2" t="s">
        <v>1921</v>
      </c>
    </row>
    <row r="97" spans="1:4" x14ac:dyDescent="0.25">
      <c r="A97" s="101" t="s">
        <v>187</v>
      </c>
      <c r="B97" s="101" t="s">
        <v>188</v>
      </c>
      <c r="C97" s="101"/>
      <c r="D97" s="82"/>
    </row>
    <row r="98" spans="1:4" ht="224.4" x14ac:dyDescent="0.25">
      <c r="A98" s="105" t="s">
        <v>385</v>
      </c>
      <c r="B98" s="105" t="s">
        <v>386</v>
      </c>
      <c r="C98" s="3" t="s">
        <v>226</v>
      </c>
      <c r="D98" s="2" t="s">
        <v>1922</v>
      </c>
    </row>
    <row r="99" spans="1:4" ht="79.2" x14ac:dyDescent="0.25">
      <c r="A99" s="105" t="s">
        <v>387</v>
      </c>
      <c r="B99" s="105" t="s">
        <v>389</v>
      </c>
      <c r="C99" s="3" t="s">
        <v>226</v>
      </c>
      <c r="D99" s="2" t="s">
        <v>1923</v>
      </c>
    </row>
    <row r="100" spans="1:4" ht="26.4" x14ac:dyDescent="0.25">
      <c r="A100" s="105" t="s">
        <v>390</v>
      </c>
      <c r="B100" s="105" t="s">
        <v>392</v>
      </c>
      <c r="C100" s="3" t="s">
        <v>230</v>
      </c>
      <c r="D100" s="2" t="s">
        <v>1924</v>
      </c>
    </row>
    <row r="101" spans="1:4" ht="79.2" x14ac:dyDescent="0.25">
      <c r="A101" s="105" t="s">
        <v>393</v>
      </c>
      <c r="B101" s="105" t="s">
        <v>395</v>
      </c>
      <c r="C101" s="3" t="s">
        <v>226</v>
      </c>
      <c r="D101" s="2" t="s">
        <v>1925</v>
      </c>
    </row>
    <row r="102" spans="1:4" ht="79.2" x14ac:dyDescent="0.25">
      <c r="A102" s="105" t="s">
        <v>396</v>
      </c>
      <c r="B102" s="105" t="s">
        <v>398</v>
      </c>
      <c r="C102" s="3" t="s">
        <v>226</v>
      </c>
      <c r="D102" s="2" t="s">
        <v>1925</v>
      </c>
    </row>
    <row r="103" spans="1:4" ht="26.4" x14ac:dyDescent="0.25">
      <c r="A103" s="105" t="s">
        <v>399</v>
      </c>
      <c r="B103" s="105" t="s">
        <v>401</v>
      </c>
      <c r="C103" s="3" t="s">
        <v>230</v>
      </c>
      <c r="D103" s="2" t="s">
        <v>1917</v>
      </c>
    </row>
    <row r="104" spans="1:4" ht="198" x14ac:dyDescent="0.25">
      <c r="A104" s="105" t="s">
        <v>402</v>
      </c>
      <c r="B104" s="105" t="s">
        <v>404</v>
      </c>
      <c r="C104" s="3" t="s">
        <v>301</v>
      </c>
      <c r="D104" s="2" t="s">
        <v>1905</v>
      </c>
    </row>
    <row r="105" spans="1:4" ht="79.2" x14ac:dyDescent="0.25">
      <c r="A105" s="105" t="s">
        <v>405</v>
      </c>
      <c r="B105" s="105" t="s">
        <v>407</v>
      </c>
      <c r="C105" s="3" t="s">
        <v>226</v>
      </c>
      <c r="D105" s="2" t="s">
        <v>1925</v>
      </c>
    </row>
    <row r="106" spans="1:4" x14ac:dyDescent="0.25">
      <c r="A106" s="101" t="s">
        <v>189</v>
      </c>
      <c r="B106" s="101" t="s">
        <v>190</v>
      </c>
      <c r="C106" s="101"/>
      <c r="D106" s="82"/>
    </row>
    <row r="107" spans="1:4" ht="39.6" x14ac:dyDescent="0.25">
      <c r="A107" s="105" t="s">
        <v>408</v>
      </c>
      <c r="B107" s="105" t="s">
        <v>410</v>
      </c>
      <c r="C107" s="3" t="s">
        <v>230</v>
      </c>
      <c r="D107" s="2" t="s">
        <v>1926</v>
      </c>
    </row>
    <row r="108" spans="1:4" ht="118.8" x14ac:dyDescent="0.25">
      <c r="A108" s="105" t="s">
        <v>411</v>
      </c>
      <c r="B108" s="105" t="s">
        <v>413</v>
      </c>
      <c r="C108" s="3" t="s">
        <v>226</v>
      </c>
      <c r="D108" s="2" t="s">
        <v>1927</v>
      </c>
    </row>
    <row r="109" spans="1:4" ht="132" x14ac:dyDescent="0.25">
      <c r="A109" s="105" t="s">
        <v>414</v>
      </c>
      <c r="B109" s="105" t="s">
        <v>416</v>
      </c>
      <c r="C109" s="3" t="s">
        <v>226</v>
      </c>
      <c r="D109" s="2" t="s">
        <v>1928</v>
      </c>
    </row>
    <row r="110" spans="1:4" ht="145.19999999999999" x14ac:dyDescent="0.25">
      <c r="A110" s="105" t="s">
        <v>417</v>
      </c>
      <c r="B110" s="105" t="s">
        <v>419</v>
      </c>
      <c r="C110" s="3" t="s">
        <v>226</v>
      </c>
      <c r="D110" s="2" t="s">
        <v>1929</v>
      </c>
    </row>
    <row r="111" spans="1:4" ht="145.19999999999999" x14ac:dyDescent="0.25">
      <c r="A111" s="105" t="s">
        <v>420</v>
      </c>
      <c r="B111" s="105" t="s">
        <v>422</v>
      </c>
      <c r="C111" s="3" t="s">
        <v>301</v>
      </c>
      <c r="D111" s="2" t="s">
        <v>1929</v>
      </c>
    </row>
    <row r="112" spans="1:4" x14ac:dyDescent="0.25">
      <c r="A112" s="101" t="s">
        <v>191</v>
      </c>
      <c r="B112" s="101" t="s">
        <v>192</v>
      </c>
      <c r="C112" s="101"/>
      <c r="D112" s="82"/>
    </row>
    <row r="113" spans="1:4" ht="26.4" x14ac:dyDescent="0.25">
      <c r="A113" s="105" t="s">
        <v>423</v>
      </c>
      <c r="B113" s="105" t="s">
        <v>425</v>
      </c>
      <c r="C113" s="3" t="s">
        <v>2</v>
      </c>
      <c r="D113" s="2" t="s">
        <v>1930</v>
      </c>
    </row>
    <row r="114" spans="1:4" ht="39.6" x14ac:dyDescent="0.25">
      <c r="A114" s="105" t="s">
        <v>426</v>
      </c>
      <c r="B114" s="105" t="s">
        <v>428</v>
      </c>
      <c r="C114" s="3" t="s">
        <v>2</v>
      </c>
      <c r="D114" s="2" t="s">
        <v>1931</v>
      </c>
    </row>
    <row r="115" spans="1:4" ht="39.6" x14ac:dyDescent="0.25">
      <c r="A115" s="105" t="s">
        <v>429</v>
      </c>
      <c r="B115" s="105" t="s">
        <v>431</v>
      </c>
      <c r="C115" s="3" t="s">
        <v>2</v>
      </c>
      <c r="D115" s="2" t="s">
        <v>1931</v>
      </c>
    </row>
    <row r="116" spans="1:4" ht="39.6" x14ac:dyDescent="0.25">
      <c r="A116" s="105" t="s">
        <v>432</v>
      </c>
      <c r="B116" s="105" t="s">
        <v>434</v>
      </c>
      <c r="C116" s="3" t="s">
        <v>2</v>
      </c>
      <c r="D116" s="2" t="s">
        <v>1931</v>
      </c>
    </row>
    <row r="117" spans="1:4" ht="66" x14ac:dyDescent="0.25">
      <c r="A117" s="105" t="s">
        <v>435</v>
      </c>
      <c r="B117" s="105" t="s">
        <v>437</v>
      </c>
      <c r="C117" s="3" t="s">
        <v>2</v>
      </c>
      <c r="D117" s="2" t="s">
        <v>1932</v>
      </c>
    </row>
    <row r="118" spans="1:4" ht="66" x14ac:dyDescent="0.25">
      <c r="A118" s="105" t="s">
        <v>438</v>
      </c>
      <c r="B118" s="105" t="s">
        <v>440</v>
      </c>
      <c r="C118" s="3" t="s">
        <v>2</v>
      </c>
      <c r="D118" s="2" t="s">
        <v>1932</v>
      </c>
    </row>
    <row r="119" spans="1:4" ht="66" x14ac:dyDescent="0.25">
      <c r="A119" s="105" t="s">
        <v>441</v>
      </c>
      <c r="B119" s="105" t="s">
        <v>443</v>
      </c>
      <c r="C119" s="3" t="s">
        <v>2</v>
      </c>
      <c r="D119" s="2" t="s">
        <v>1932</v>
      </c>
    </row>
    <row r="120" spans="1:4" ht="66" x14ac:dyDescent="0.25">
      <c r="A120" s="105" t="s">
        <v>444</v>
      </c>
      <c r="B120" s="105" t="s">
        <v>446</v>
      </c>
      <c r="C120" s="3" t="s">
        <v>2</v>
      </c>
      <c r="D120" s="2" t="s">
        <v>1932</v>
      </c>
    </row>
    <row r="121" spans="1:4" ht="66" x14ac:dyDescent="0.25">
      <c r="A121" s="105" t="s">
        <v>447</v>
      </c>
      <c r="B121" s="105" t="s">
        <v>440</v>
      </c>
      <c r="C121" s="3" t="s">
        <v>2</v>
      </c>
      <c r="D121" s="2" t="s">
        <v>1932</v>
      </c>
    </row>
    <row r="122" spans="1:4" ht="66" x14ac:dyDescent="0.25">
      <c r="A122" s="105" t="s">
        <v>448</v>
      </c>
      <c r="B122" s="105" t="s">
        <v>450</v>
      </c>
      <c r="C122" s="3" t="s">
        <v>2</v>
      </c>
      <c r="D122" s="2" t="s">
        <v>1932</v>
      </c>
    </row>
    <row r="123" spans="1:4" ht="66" x14ac:dyDescent="0.25">
      <c r="A123" s="105" t="s">
        <v>451</v>
      </c>
      <c r="B123" s="105" t="s">
        <v>453</v>
      </c>
      <c r="C123" s="3" t="s">
        <v>2</v>
      </c>
      <c r="D123" s="2" t="s">
        <v>1932</v>
      </c>
    </row>
    <row r="124" spans="1:4" ht="66" x14ac:dyDescent="0.25">
      <c r="A124" s="105" t="s">
        <v>454</v>
      </c>
      <c r="B124" s="105" t="s">
        <v>456</v>
      </c>
      <c r="C124" s="3" t="s">
        <v>2</v>
      </c>
      <c r="D124" s="2" t="s">
        <v>1932</v>
      </c>
    </row>
    <row r="125" spans="1:4" ht="66" x14ac:dyDescent="0.25">
      <c r="A125" s="105" t="s">
        <v>457</v>
      </c>
      <c r="B125" s="105" t="s">
        <v>459</v>
      </c>
      <c r="C125" s="3" t="s">
        <v>2</v>
      </c>
      <c r="D125" s="2" t="s">
        <v>1932</v>
      </c>
    </row>
    <row r="126" spans="1:4" ht="66" x14ac:dyDescent="0.25">
      <c r="A126" s="105" t="s">
        <v>460</v>
      </c>
      <c r="B126" s="105" t="s">
        <v>462</v>
      </c>
      <c r="C126" s="3" t="s">
        <v>230</v>
      </c>
      <c r="D126" s="2" t="s">
        <v>1932</v>
      </c>
    </row>
    <row r="127" spans="1:4" ht="66" x14ac:dyDescent="0.25">
      <c r="A127" s="105" t="s">
        <v>463</v>
      </c>
      <c r="B127" s="105" t="s">
        <v>465</v>
      </c>
      <c r="C127" s="3" t="s">
        <v>230</v>
      </c>
      <c r="D127" s="2" t="s">
        <v>1932</v>
      </c>
    </row>
    <row r="128" spans="1:4" ht="66" x14ac:dyDescent="0.25">
      <c r="A128" s="105" t="s">
        <v>466</v>
      </c>
      <c r="B128" s="105" t="s">
        <v>468</v>
      </c>
      <c r="C128" s="3" t="s">
        <v>230</v>
      </c>
      <c r="D128" s="2" t="s">
        <v>1932</v>
      </c>
    </row>
    <row r="129" spans="1:4" ht="66" x14ac:dyDescent="0.25">
      <c r="A129" s="105" t="s">
        <v>469</v>
      </c>
      <c r="B129" s="105" t="s">
        <v>471</v>
      </c>
      <c r="C129" s="3" t="s">
        <v>230</v>
      </c>
      <c r="D129" s="2" t="s">
        <v>1932</v>
      </c>
    </row>
    <row r="130" spans="1:4" ht="66" x14ac:dyDescent="0.25">
      <c r="A130" s="105" t="s">
        <v>472</v>
      </c>
      <c r="B130" s="105" t="s">
        <v>474</v>
      </c>
      <c r="C130" s="3" t="s">
        <v>2</v>
      </c>
      <c r="D130" s="2" t="s">
        <v>1932</v>
      </c>
    </row>
    <row r="131" spans="1:4" ht="66" x14ac:dyDescent="0.25">
      <c r="A131" s="105" t="s">
        <v>475</v>
      </c>
      <c r="B131" s="105" t="s">
        <v>477</v>
      </c>
      <c r="C131" s="3" t="s">
        <v>2</v>
      </c>
      <c r="D131" s="2" t="s">
        <v>1932</v>
      </c>
    </row>
    <row r="132" spans="1:4" ht="66" x14ac:dyDescent="0.25">
      <c r="A132" s="105" t="s">
        <v>478</v>
      </c>
      <c r="B132" s="105" t="s">
        <v>480</v>
      </c>
      <c r="C132" s="3" t="s">
        <v>2</v>
      </c>
      <c r="D132" s="2" t="s">
        <v>1932</v>
      </c>
    </row>
    <row r="133" spans="1:4" ht="66" x14ac:dyDescent="0.25">
      <c r="A133" s="105" t="s">
        <v>481</v>
      </c>
      <c r="B133" s="105" t="s">
        <v>483</v>
      </c>
      <c r="C133" s="3" t="s">
        <v>2</v>
      </c>
      <c r="D133" s="2" t="s">
        <v>1932</v>
      </c>
    </row>
    <row r="134" spans="1:4" x14ac:dyDescent="0.25">
      <c r="A134" s="101" t="s">
        <v>193</v>
      </c>
      <c r="B134" s="101" t="s">
        <v>194</v>
      </c>
      <c r="C134" s="101"/>
      <c r="D134" s="82"/>
    </row>
    <row r="135" spans="1:4" ht="66" x14ac:dyDescent="0.25">
      <c r="A135" s="105" t="s">
        <v>484</v>
      </c>
      <c r="B135" s="105" t="s">
        <v>486</v>
      </c>
      <c r="C135" s="3" t="s">
        <v>2</v>
      </c>
      <c r="D135" s="2" t="s">
        <v>1933</v>
      </c>
    </row>
    <row r="136" spans="1:4" ht="66" x14ac:dyDescent="0.25">
      <c r="A136" s="105" t="s">
        <v>487</v>
      </c>
      <c r="B136" s="105" t="s">
        <v>489</v>
      </c>
      <c r="C136" s="3" t="s">
        <v>2</v>
      </c>
      <c r="D136" s="2" t="s">
        <v>1933</v>
      </c>
    </row>
    <row r="137" spans="1:4" ht="66" x14ac:dyDescent="0.25">
      <c r="A137" s="105" t="s">
        <v>490</v>
      </c>
      <c r="B137" s="105" t="s">
        <v>492</v>
      </c>
      <c r="C137" s="3" t="s">
        <v>2</v>
      </c>
      <c r="D137" s="2" t="s">
        <v>1933</v>
      </c>
    </row>
    <row r="138" spans="1:4" ht="66" x14ac:dyDescent="0.25">
      <c r="A138" s="105" t="s">
        <v>493</v>
      </c>
      <c r="B138" s="105" t="s">
        <v>495</v>
      </c>
      <c r="C138" s="3" t="s">
        <v>2</v>
      </c>
      <c r="D138" s="2" t="s">
        <v>1933</v>
      </c>
    </row>
    <row r="139" spans="1:4" ht="66" x14ac:dyDescent="0.25">
      <c r="A139" s="105" t="s">
        <v>496</v>
      </c>
      <c r="B139" s="105" t="s">
        <v>498</v>
      </c>
      <c r="C139" s="3" t="s">
        <v>2</v>
      </c>
      <c r="D139" s="2" t="s">
        <v>1933</v>
      </c>
    </row>
    <row r="140" spans="1:4" ht="66" x14ac:dyDescent="0.25">
      <c r="A140" s="105" t="s">
        <v>499</v>
      </c>
      <c r="B140" s="105" t="s">
        <v>501</v>
      </c>
      <c r="C140" s="3" t="s">
        <v>2</v>
      </c>
      <c r="D140" s="2" t="s">
        <v>1933</v>
      </c>
    </row>
    <row r="141" spans="1:4" ht="66" x14ac:dyDescent="0.25">
      <c r="A141" s="105" t="s">
        <v>502</v>
      </c>
      <c r="B141" s="105" t="s">
        <v>504</v>
      </c>
      <c r="C141" s="3" t="s">
        <v>2</v>
      </c>
      <c r="D141" s="2" t="s">
        <v>1933</v>
      </c>
    </row>
    <row r="142" spans="1:4" ht="66" x14ac:dyDescent="0.25">
      <c r="A142" s="105" t="s">
        <v>505</v>
      </c>
      <c r="B142" s="105" t="s">
        <v>507</v>
      </c>
      <c r="C142" s="3" t="s">
        <v>2</v>
      </c>
      <c r="D142" s="2" t="s">
        <v>1933</v>
      </c>
    </row>
    <row r="143" spans="1:4" ht="66" x14ac:dyDescent="0.25">
      <c r="A143" s="105" t="s">
        <v>508</v>
      </c>
      <c r="B143" s="105" t="s">
        <v>510</v>
      </c>
      <c r="C143" s="3" t="s">
        <v>230</v>
      </c>
      <c r="D143" s="2" t="s">
        <v>1933</v>
      </c>
    </row>
    <row r="144" spans="1:4" ht="66" x14ac:dyDescent="0.25">
      <c r="A144" s="105" t="s">
        <v>511</v>
      </c>
      <c r="B144" s="105" t="s">
        <v>513</v>
      </c>
      <c r="C144" s="3" t="s">
        <v>230</v>
      </c>
      <c r="D144" s="2" t="s">
        <v>1933</v>
      </c>
    </row>
    <row r="145" spans="1:4" ht="66" x14ac:dyDescent="0.25">
      <c r="A145" s="105" t="s">
        <v>514</v>
      </c>
      <c r="B145" s="105" t="s">
        <v>516</v>
      </c>
      <c r="C145" s="3" t="s">
        <v>2</v>
      </c>
      <c r="D145" s="2" t="s">
        <v>1933</v>
      </c>
    </row>
    <row r="146" spans="1:4" ht="66" x14ac:dyDescent="0.25">
      <c r="A146" s="105" t="s">
        <v>517</v>
      </c>
      <c r="B146" s="105" t="s">
        <v>519</v>
      </c>
      <c r="C146" s="3" t="s">
        <v>2</v>
      </c>
      <c r="D146" s="2" t="s">
        <v>1933</v>
      </c>
    </row>
    <row r="147" spans="1:4" ht="66" x14ac:dyDescent="0.25">
      <c r="A147" s="105" t="s">
        <v>520</v>
      </c>
      <c r="B147" s="105" t="s">
        <v>522</v>
      </c>
      <c r="C147" s="3" t="s">
        <v>2</v>
      </c>
      <c r="D147" s="2" t="s">
        <v>1933</v>
      </c>
    </row>
    <row r="148" spans="1:4" ht="66" x14ac:dyDescent="0.25">
      <c r="A148" s="105" t="s">
        <v>523</v>
      </c>
      <c r="B148" s="105" t="s">
        <v>525</v>
      </c>
      <c r="C148" s="3" t="s">
        <v>2</v>
      </c>
      <c r="D148" s="2" t="s">
        <v>1933</v>
      </c>
    </row>
    <row r="149" spans="1:4" ht="66" x14ac:dyDescent="0.25">
      <c r="A149" s="105" t="s">
        <v>526</v>
      </c>
      <c r="B149" s="105" t="s">
        <v>528</v>
      </c>
      <c r="C149" s="3" t="s">
        <v>2</v>
      </c>
      <c r="D149" s="2" t="s">
        <v>1933</v>
      </c>
    </row>
    <row r="150" spans="1:4" ht="66" x14ac:dyDescent="0.25">
      <c r="A150" s="105" t="s">
        <v>529</v>
      </c>
      <c r="B150" s="105" t="s">
        <v>531</v>
      </c>
      <c r="C150" s="3" t="s">
        <v>2</v>
      </c>
      <c r="D150" s="2" t="s">
        <v>1933</v>
      </c>
    </row>
    <row r="151" spans="1:4" ht="66" x14ac:dyDescent="0.25">
      <c r="A151" s="105" t="s">
        <v>532</v>
      </c>
      <c r="B151" s="105" t="s">
        <v>510</v>
      </c>
      <c r="C151" s="3" t="s">
        <v>230</v>
      </c>
      <c r="D151" s="2" t="s">
        <v>1933</v>
      </c>
    </row>
    <row r="152" spans="1:4" ht="66" x14ac:dyDescent="0.25">
      <c r="A152" s="105" t="s">
        <v>533</v>
      </c>
      <c r="B152" s="105" t="s">
        <v>535</v>
      </c>
      <c r="C152" s="3" t="s">
        <v>230</v>
      </c>
      <c r="D152" s="2" t="s">
        <v>1933</v>
      </c>
    </row>
    <row r="153" spans="1:4" ht="66" x14ac:dyDescent="0.25">
      <c r="A153" s="105" t="s">
        <v>536</v>
      </c>
      <c r="B153" s="105" t="s">
        <v>513</v>
      </c>
      <c r="C153" s="3" t="s">
        <v>230</v>
      </c>
      <c r="D153" s="2" t="s">
        <v>1933</v>
      </c>
    </row>
    <row r="154" spans="1:4" ht="66" x14ac:dyDescent="0.25">
      <c r="A154" s="105" t="s">
        <v>537</v>
      </c>
      <c r="B154" s="105" t="s">
        <v>539</v>
      </c>
      <c r="C154" s="3" t="s">
        <v>230</v>
      </c>
      <c r="D154" s="2" t="s">
        <v>1933</v>
      </c>
    </row>
    <row r="155" spans="1:4" ht="66" x14ac:dyDescent="0.25">
      <c r="A155" s="105" t="s">
        <v>540</v>
      </c>
      <c r="B155" s="105" t="s">
        <v>542</v>
      </c>
      <c r="C155" s="3" t="s">
        <v>2</v>
      </c>
      <c r="D155" s="2" t="s">
        <v>1933</v>
      </c>
    </row>
    <row r="156" spans="1:4" ht="66" x14ac:dyDescent="0.25">
      <c r="A156" s="105" t="s">
        <v>543</v>
      </c>
      <c r="B156" s="105" t="s">
        <v>545</v>
      </c>
      <c r="C156" s="3" t="s">
        <v>546</v>
      </c>
      <c r="D156" s="2" t="s">
        <v>1933</v>
      </c>
    </row>
    <row r="157" spans="1:4" ht="66" x14ac:dyDescent="0.25">
      <c r="A157" s="105" t="s">
        <v>547</v>
      </c>
      <c r="B157" s="105" t="s">
        <v>549</v>
      </c>
      <c r="C157" s="3" t="s">
        <v>2</v>
      </c>
      <c r="D157" s="2" t="s">
        <v>1933</v>
      </c>
    </row>
    <row r="158" spans="1:4" x14ac:dyDescent="0.25">
      <c r="A158" s="101" t="s">
        <v>195</v>
      </c>
      <c r="B158" s="101" t="s">
        <v>196</v>
      </c>
      <c r="C158" s="101"/>
      <c r="D158" s="82"/>
    </row>
    <row r="159" spans="1:4" ht="92.4" x14ac:dyDescent="0.25">
      <c r="A159" s="105" t="s">
        <v>550</v>
      </c>
      <c r="B159" s="105" t="s">
        <v>552</v>
      </c>
      <c r="C159" s="3" t="s">
        <v>230</v>
      </c>
      <c r="D159" s="2" t="s">
        <v>1934</v>
      </c>
    </row>
    <row r="160" spans="1:4" ht="92.4" x14ac:dyDescent="0.25">
      <c r="A160" s="105" t="s">
        <v>553</v>
      </c>
      <c r="B160" s="105" t="s">
        <v>555</v>
      </c>
      <c r="C160" s="3" t="s">
        <v>230</v>
      </c>
      <c r="D160" s="2" t="s">
        <v>1934</v>
      </c>
    </row>
    <row r="161" spans="1:4" ht="92.4" x14ac:dyDescent="0.25">
      <c r="A161" s="105" t="s">
        <v>556</v>
      </c>
      <c r="B161" s="105" t="s">
        <v>558</v>
      </c>
      <c r="C161" s="3" t="s">
        <v>230</v>
      </c>
      <c r="D161" s="2" t="s">
        <v>1934</v>
      </c>
    </row>
    <row r="162" spans="1:4" ht="92.4" x14ac:dyDescent="0.25">
      <c r="A162" s="105" t="s">
        <v>559</v>
      </c>
      <c r="B162" s="105" t="s">
        <v>561</v>
      </c>
      <c r="C162" s="3" t="s">
        <v>230</v>
      </c>
      <c r="D162" s="2" t="s">
        <v>1934</v>
      </c>
    </row>
    <row r="163" spans="1:4" ht="26.4" x14ac:dyDescent="0.25">
      <c r="A163" s="105" t="s">
        <v>562</v>
      </c>
      <c r="B163" s="105" t="s">
        <v>564</v>
      </c>
      <c r="C163" s="3" t="s">
        <v>2</v>
      </c>
      <c r="D163" s="2" t="s">
        <v>1935</v>
      </c>
    </row>
    <row r="164" spans="1:4" ht="26.4" x14ac:dyDescent="0.25">
      <c r="A164" s="105" t="s">
        <v>565</v>
      </c>
      <c r="B164" s="105" t="s">
        <v>567</v>
      </c>
      <c r="C164" s="3" t="s">
        <v>2</v>
      </c>
      <c r="D164" s="2" t="s">
        <v>1935</v>
      </c>
    </row>
    <row r="165" spans="1:4" ht="26.4" x14ac:dyDescent="0.25">
      <c r="A165" s="105" t="s">
        <v>568</v>
      </c>
      <c r="B165" s="105" t="s">
        <v>570</v>
      </c>
      <c r="C165" s="3" t="s">
        <v>2</v>
      </c>
      <c r="D165" s="2" t="s">
        <v>1935</v>
      </c>
    </row>
    <row r="166" spans="1:4" ht="39.6" x14ac:dyDescent="0.25">
      <c r="A166" s="105" t="s">
        <v>571</v>
      </c>
      <c r="B166" s="105" t="s">
        <v>573</v>
      </c>
      <c r="C166" s="3" t="s">
        <v>2</v>
      </c>
      <c r="D166" s="2" t="s">
        <v>1936</v>
      </c>
    </row>
    <row r="167" spans="1:4" ht="39.6" x14ac:dyDescent="0.25">
      <c r="A167" s="105" t="s">
        <v>574</v>
      </c>
      <c r="B167" s="105" t="s">
        <v>576</v>
      </c>
      <c r="C167" s="3" t="s">
        <v>2</v>
      </c>
      <c r="D167" s="2" t="s">
        <v>1936</v>
      </c>
    </row>
    <row r="168" spans="1:4" ht="26.4" x14ac:dyDescent="0.25">
      <c r="A168" s="105" t="s">
        <v>577</v>
      </c>
      <c r="B168" s="105" t="s">
        <v>579</v>
      </c>
      <c r="C168" s="3" t="s">
        <v>2</v>
      </c>
      <c r="D168" s="2" t="s">
        <v>1937</v>
      </c>
    </row>
    <row r="169" spans="1:4" ht="39.6" x14ac:dyDescent="0.25">
      <c r="A169" s="105" t="s">
        <v>580</v>
      </c>
      <c r="B169" s="105" t="s">
        <v>582</v>
      </c>
      <c r="C169" s="3" t="s">
        <v>2</v>
      </c>
      <c r="D169" s="2" t="s">
        <v>1937</v>
      </c>
    </row>
    <row r="170" spans="1:4" ht="79.2" x14ac:dyDescent="0.25">
      <c r="A170" s="105" t="s">
        <v>583</v>
      </c>
      <c r="B170" s="105" t="s">
        <v>585</v>
      </c>
      <c r="C170" s="3" t="s">
        <v>230</v>
      </c>
      <c r="D170" s="2" t="s">
        <v>1938</v>
      </c>
    </row>
    <row r="171" spans="1:4" ht="39.6" x14ac:dyDescent="0.25">
      <c r="A171" s="105" t="s">
        <v>586</v>
      </c>
      <c r="B171" s="105" t="s">
        <v>582</v>
      </c>
      <c r="C171" s="3" t="s">
        <v>2</v>
      </c>
      <c r="D171" s="2" t="s">
        <v>1937</v>
      </c>
    </row>
    <row r="172" spans="1:4" ht="39.6" x14ac:dyDescent="0.25">
      <c r="A172" s="105" t="s">
        <v>587</v>
      </c>
      <c r="B172" s="105" t="s">
        <v>589</v>
      </c>
      <c r="C172" s="3" t="s">
        <v>2</v>
      </c>
      <c r="D172" s="2" t="s">
        <v>1939</v>
      </c>
    </row>
    <row r="173" spans="1:4" ht="26.4" x14ac:dyDescent="0.25">
      <c r="A173" s="105" t="s">
        <v>590</v>
      </c>
      <c r="B173" s="105" t="s">
        <v>591</v>
      </c>
      <c r="C173" s="3" t="s">
        <v>220</v>
      </c>
      <c r="D173" s="2" t="s">
        <v>1940</v>
      </c>
    </row>
    <row r="174" spans="1:4" ht="52.8" x14ac:dyDescent="0.25">
      <c r="A174" s="105" t="s">
        <v>592</v>
      </c>
      <c r="B174" s="105" t="s">
        <v>1699</v>
      </c>
      <c r="C174" s="3" t="s">
        <v>2</v>
      </c>
      <c r="D174" s="2" t="s">
        <v>1941</v>
      </c>
    </row>
    <row r="175" spans="1:4" ht="26.4" x14ac:dyDescent="0.25">
      <c r="A175" s="105" t="s">
        <v>594</v>
      </c>
      <c r="B175" s="105" t="s">
        <v>579</v>
      </c>
      <c r="C175" s="3" t="s">
        <v>2</v>
      </c>
      <c r="D175" s="2" t="s">
        <v>1937</v>
      </c>
    </row>
    <row r="176" spans="1:4" ht="52.8" x14ac:dyDescent="0.25">
      <c r="A176" s="105" t="s">
        <v>596</v>
      </c>
      <c r="B176" s="105" t="s">
        <v>1700</v>
      </c>
      <c r="C176" s="3" t="s">
        <v>2</v>
      </c>
      <c r="D176" s="2" t="s">
        <v>1941</v>
      </c>
    </row>
    <row r="177" spans="1:4" ht="92.4" x14ac:dyDescent="0.25">
      <c r="A177" s="105" t="s">
        <v>598</v>
      </c>
      <c r="B177" s="105" t="s">
        <v>601</v>
      </c>
      <c r="C177" s="3" t="s">
        <v>546</v>
      </c>
      <c r="D177" s="2" t="s">
        <v>1942</v>
      </c>
    </row>
    <row r="178" spans="1:4" ht="52.8" x14ac:dyDescent="0.25">
      <c r="A178" s="105" t="s">
        <v>599</v>
      </c>
      <c r="B178" s="105" t="s">
        <v>605</v>
      </c>
      <c r="C178" s="3" t="s">
        <v>2</v>
      </c>
      <c r="D178" s="2" t="s">
        <v>1941</v>
      </c>
    </row>
    <row r="179" spans="1:4" ht="52.8" x14ac:dyDescent="0.25">
      <c r="A179" s="105" t="s">
        <v>602</v>
      </c>
      <c r="B179" s="105" t="s">
        <v>1701</v>
      </c>
      <c r="C179" s="3" t="s">
        <v>2</v>
      </c>
      <c r="D179" s="2" t="s">
        <v>1941</v>
      </c>
    </row>
    <row r="180" spans="1:4" ht="92.4" x14ac:dyDescent="0.25">
      <c r="A180" s="105" t="s">
        <v>603</v>
      </c>
      <c r="B180" s="105" t="s">
        <v>610</v>
      </c>
      <c r="C180" s="3" t="s">
        <v>230</v>
      </c>
      <c r="D180" s="2" t="s">
        <v>1934</v>
      </c>
    </row>
    <row r="181" spans="1:4" ht="39.6" x14ac:dyDescent="0.25">
      <c r="A181" s="105" t="s">
        <v>606</v>
      </c>
      <c r="B181" s="105" t="s">
        <v>1703</v>
      </c>
      <c r="C181" s="3" t="s">
        <v>2</v>
      </c>
      <c r="D181" s="2" t="s">
        <v>1939</v>
      </c>
    </row>
    <row r="182" spans="1:4" ht="92.4" x14ac:dyDescent="0.25">
      <c r="A182" s="105" t="s">
        <v>608</v>
      </c>
      <c r="B182" s="105" t="s">
        <v>614</v>
      </c>
      <c r="C182" s="3" t="s">
        <v>230</v>
      </c>
      <c r="D182" s="2" t="s">
        <v>1934</v>
      </c>
    </row>
    <row r="183" spans="1:4" ht="79.2" x14ac:dyDescent="0.25">
      <c r="A183" s="105" t="s">
        <v>611</v>
      </c>
      <c r="B183" s="105" t="s">
        <v>1704</v>
      </c>
      <c r="C183" s="3" t="s">
        <v>218</v>
      </c>
      <c r="D183" s="2" t="s">
        <v>1938</v>
      </c>
    </row>
    <row r="184" spans="1:4" ht="79.2" x14ac:dyDescent="0.25">
      <c r="A184" s="105" t="s">
        <v>612</v>
      </c>
      <c r="B184" s="105" t="s">
        <v>1706</v>
      </c>
      <c r="C184" s="3" t="s">
        <v>546</v>
      </c>
      <c r="D184" s="2" t="s">
        <v>1938</v>
      </c>
    </row>
    <row r="185" spans="1:4" ht="79.2" x14ac:dyDescent="0.25">
      <c r="A185" s="105" t="s">
        <v>615</v>
      </c>
      <c r="B185" s="105" t="s">
        <v>1708</v>
      </c>
      <c r="C185" s="3" t="s">
        <v>2</v>
      </c>
      <c r="D185" s="2" t="s">
        <v>1938</v>
      </c>
    </row>
    <row r="186" spans="1:4" ht="39.6" x14ac:dyDescent="0.25">
      <c r="A186" s="105" t="s">
        <v>616</v>
      </c>
      <c r="B186" s="105" t="s">
        <v>619</v>
      </c>
      <c r="C186" s="3" t="s">
        <v>2</v>
      </c>
      <c r="D186" s="2" t="s">
        <v>1943</v>
      </c>
    </row>
    <row r="187" spans="1:4" ht="79.2" x14ac:dyDescent="0.25">
      <c r="A187" s="105" t="s">
        <v>617</v>
      </c>
      <c r="B187" s="105" t="s">
        <v>1710</v>
      </c>
      <c r="C187" s="3" t="s">
        <v>230</v>
      </c>
      <c r="D187" s="2" t="s">
        <v>1938</v>
      </c>
    </row>
    <row r="188" spans="1:4" ht="79.2" x14ac:dyDescent="0.25">
      <c r="A188" s="105" t="s">
        <v>1711</v>
      </c>
      <c r="B188" s="105" t="s">
        <v>1713</v>
      </c>
      <c r="C188" s="3" t="s">
        <v>230</v>
      </c>
      <c r="D188" s="2" t="s">
        <v>1938</v>
      </c>
    </row>
    <row r="189" spans="1:4" ht="26.4" x14ac:dyDescent="0.25">
      <c r="A189" s="105" t="s">
        <v>1714</v>
      </c>
      <c r="B189" s="105" t="s">
        <v>591</v>
      </c>
      <c r="C189" s="3" t="s">
        <v>220</v>
      </c>
      <c r="D189" s="2" t="s">
        <v>1940</v>
      </c>
    </row>
    <row r="190" spans="1:4" x14ac:dyDescent="0.25">
      <c r="A190" s="101" t="s">
        <v>197</v>
      </c>
      <c r="B190" s="101" t="s">
        <v>198</v>
      </c>
      <c r="C190" s="101"/>
      <c r="D190" s="82"/>
    </row>
    <row r="191" spans="1:4" ht="26.4" x14ac:dyDescent="0.25">
      <c r="A191" s="105" t="s">
        <v>620</v>
      </c>
      <c r="B191" s="105" t="s">
        <v>622</v>
      </c>
      <c r="C191" s="3" t="s">
        <v>2</v>
      </c>
      <c r="D191" s="2" t="s">
        <v>1944</v>
      </c>
    </row>
    <row r="192" spans="1:4" ht="39.6" x14ac:dyDescent="0.25">
      <c r="A192" s="105" t="s">
        <v>623</v>
      </c>
      <c r="B192" s="105" t="s">
        <v>625</v>
      </c>
      <c r="C192" s="3" t="s">
        <v>2</v>
      </c>
      <c r="D192" s="2" t="s">
        <v>1945</v>
      </c>
    </row>
    <row r="193" spans="1:4" ht="26.4" x14ac:dyDescent="0.25">
      <c r="A193" s="105" t="s">
        <v>626</v>
      </c>
      <c r="B193" s="105" t="s">
        <v>628</v>
      </c>
      <c r="C193" s="3" t="s">
        <v>2</v>
      </c>
      <c r="D193" s="2" t="s">
        <v>1946</v>
      </c>
    </row>
    <row r="194" spans="1:4" ht="39.6" x14ac:dyDescent="0.25">
      <c r="A194" s="105" t="s">
        <v>629</v>
      </c>
      <c r="B194" s="105" t="s">
        <v>631</v>
      </c>
      <c r="C194" s="3" t="s">
        <v>2</v>
      </c>
      <c r="D194" s="2" t="s">
        <v>1946</v>
      </c>
    </row>
    <row r="195" spans="1:4" ht="52.8" x14ac:dyDescent="0.25">
      <c r="A195" s="105" t="s">
        <v>632</v>
      </c>
      <c r="B195" s="105" t="s">
        <v>634</v>
      </c>
      <c r="C195" s="3" t="s">
        <v>2</v>
      </c>
      <c r="D195" s="2" t="s">
        <v>1946</v>
      </c>
    </row>
    <row r="196" spans="1:4" ht="39.6" x14ac:dyDescent="0.25">
      <c r="A196" s="105" t="s">
        <v>635</v>
      </c>
      <c r="B196" s="105" t="s">
        <v>637</v>
      </c>
      <c r="C196" s="3" t="s">
        <v>638</v>
      </c>
      <c r="D196" s="2" t="s">
        <v>1946</v>
      </c>
    </row>
    <row r="197" spans="1:4" ht="39.6" x14ac:dyDescent="0.25">
      <c r="A197" s="105" t="s">
        <v>639</v>
      </c>
      <c r="B197" s="105" t="s">
        <v>641</v>
      </c>
      <c r="C197" s="3" t="s">
        <v>230</v>
      </c>
      <c r="D197" s="2" t="s">
        <v>1946</v>
      </c>
    </row>
    <row r="198" spans="1:4" ht="26.4" x14ac:dyDescent="0.25">
      <c r="A198" s="105" t="s">
        <v>642</v>
      </c>
      <c r="B198" s="105" t="s">
        <v>644</v>
      </c>
      <c r="C198" s="3" t="s">
        <v>218</v>
      </c>
      <c r="D198" s="2" t="s">
        <v>1946</v>
      </c>
    </row>
    <row r="199" spans="1:4" ht="39.6" x14ac:dyDescent="0.25">
      <c r="A199" s="105" t="s">
        <v>645</v>
      </c>
      <c r="B199" s="105" t="s">
        <v>647</v>
      </c>
      <c r="C199" s="3" t="s">
        <v>218</v>
      </c>
      <c r="D199" s="2" t="s">
        <v>1946</v>
      </c>
    </row>
    <row r="200" spans="1:4" ht="26.4" x14ac:dyDescent="0.25">
      <c r="A200" s="105" t="s">
        <v>648</v>
      </c>
      <c r="B200" s="105" t="s">
        <v>650</v>
      </c>
      <c r="C200" s="3" t="s">
        <v>546</v>
      </c>
      <c r="D200" s="2" t="s">
        <v>1946</v>
      </c>
    </row>
    <row r="201" spans="1:4" ht="26.4" x14ac:dyDescent="0.25">
      <c r="A201" s="105" t="s">
        <v>651</v>
      </c>
      <c r="B201" s="105" t="s">
        <v>653</v>
      </c>
      <c r="C201" s="3" t="s">
        <v>546</v>
      </c>
      <c r="D201" s="2" t="s">
        <v>1946</v>
      </c>
    </row>
    <row r="202" spans="1:4" x14ac:dyDescent="0.25">
      <c r="A202" s="101" t="s">
        <v>199</v>
      </c>
      <c r="B202" s="101" t="s">
        <v>200</v>
      </c>
      <c r="C202" s="101"/>
      <c r="D202" s="82"/>
    </row>
    <row r="203" spans="1:4" ht="92.4" x14ac:dyDescent="0.25">
      <c r="A203" s="105" t="s">
        <v>654</v>
      </c>
      <c r="B203" s="105" t="s">
        <v>656</v>
      </c>
      <c r="C203" s="3" t="s">
        <v>226</v>
      </c>
      <c r="D203" s="2" t="s">
        <v>1947</v>
      </c>
    </row>
    <row r="204" spans="1:4" ht="92.4" x14ac:dyDescent="0.25">
      <c r="A204" s="105" t="s">
        <v>657</v>
      </c>
      <c r="B204" s="105" t="s">
        <v>656</v>
      </c>
      <c r="C204" s="3" t="s">
        <v>226</v>
      </c>
      <c r="D204" s="2" t="s">
        <v>1947</v>
      </c>
    </row>
    <row r="205" spans="1:4" ht="66" x14ac:dyDescent="0.25">
      <c r="A205" s="105" t="s">
        <v>658</v>
      </c>
      <c r="B205" s="105" t="s">
        <v>660</v>
      </c>
      <c r="C205" s="3" t="s">
        <v>226</v>
      </c>
      <c r="D205" s="2" t="s">
        <v>1948</v>
      </c>
    </row>
    <row r="206" spans="1:4" ht="39.6" x14ac:dyDescent="0.25">
      <c r="A206" s="105" t="s">
        <v>661</v>
      </c>
      <c r="B206" s="105" t="s">
        <v>662</v>
      </c>
      <c r="C206" s="3" t="s">
        <v>230</v>
      </c>
      <c r="D206" s="2" t="s">
        <v>1952</v>
      </c>
    </row>
    <row r="207" spans="1:4" ht="118.8" x14ac:dyDescent="0.25">
      <c r="A207" s="105" t="s">
        <v>663</v>
      </c>
      <c r="B207" s="105" t="s">
        <v>665</v>
      </c>
      <c r="C207" s="3" t="s">
        <v>226</v>
      </c>
      <c r="D207" s="2" t="s">
        <v>1949</v>
      </c>
    </row>
    <row r="208" spans="1:4" ht="39.6" x14ac:dyDescent="0.25">
      <c r="A208" s="105" t="s">
        <v>666</v>
      </c>
      <c r="B208" s="105" t="s">
        <v>668</v>
      </c>
      <c r="C208" s="3" t="s">
        <v>226</v>
      </c>
      <c r="D208" s="2" t="s">
        <v>1950</v>
      </c>
    </row>
    <row r="209" spans="1:4" ht="118.8" x14ac:dyDescent="0.25">
      <c r="A209" s="105" t="s">
        <v>669</v>
      </c>
      <c r="B209" s="105" t="s">
        <v>671</v>
      </c>
      <c r="C209" s="3" t="s">
        <v>226</v>
      </c>
      <c r="D209" s="2" t="s">
        <v>1953</v>
      </c>
    </row>
    <row r="210" spans="1:4" ht="52.8" x14ac:dyDescent="0.25">
      <c r="A210" s="105" t="s">
        <v>672</v>
      </c>
      <c r="B210" s="105" t="s">
        <v>674</v>
      </c>
      <c r="C210" s="3" t="s">
        <v>226</v>
      </c>
      <c r="D210" s="2" t="s">
        <v>1950</v>
      </c>
    </row>
    <row r="211" spans="1:4" ht="92.4" x14ac:dyDescent="0.25">
      <c r="A211" s="105" t="s">
        <v>675</v>
      </c>
      <c r="B211" s="105" t="s">
        <v>676</v>
      </c>
      <c r="C211" s="3" t="s">
        <v>226</v>
      </c>
      <c r="D211" s="2" t="s">
        <v>1951</v>
      </c>
    </row>
    <row r="212" spans="1:4" x14ac:dyDescent="0.25">
      <c r="A212" s="101" t="s">
        <v>201</v>
      </c>
      <c r="B212" s="101" t="s">
        <v>202</v>
      </c>
      <c r="C212" s="101"/>
      <c r="D212" s="82"/>
    </row>
    <row r="213" spans="1:4" ht="105.6" x14ac:dyDescent="0.25">
      <c r="A213" s="105" t="s">
        <v>677</v>
      </c>
      <c r="B213" s="105" t="s">
        <v>679</v>
      </c>
      <c r="C213" s="3" t="s">
        <v>230</v>
      </c>
      <c r="D213" s="2" t="s">
        <v>1954</v>
      </c>
    </row>
    <row r="214" spans="1:4" x14ac:dyDescent="0.25">
      <c r="A214" s="105" t="s">
        <v>680</v>
      </c>
      <c r="B214" s="105" t="s">
        <v>682</v>
      </c>
      <c r="C214" s="3" t="s">
        <v>220</v>
      </c>
      <c r="D214" s="2" t="s">
        <v>1955</v>
      </c>
    </row>
    <row r="215" spans="1:4" ht="26.4" x14ac:dyDescent="0.25">
      <c r="A215" s="105" t="s">
        <v>683</v>
      </c>
      <c r="B215" s="105" t="s">
        <v>685</v>
      </c>
      <c r="C215" s="3" t="s">
        <v>220</v>
      </c>
      <c r="D215" s="2" t="s">
        <v>1956</v>
      </c>
    </row>
    <row r="216" spans="1:4" ht="52.8" x14ac:dyDescent="0.25">
      <c r="A216" s="105" t="s">
        <v>686</v>
      </c>
      <c r="B216" s="105" t="s">
        <v>688</v>
      </c>
      <c r="C216" s="3" t="s">
        <v>230</v>
      </c>
      <c r="D216" s="2" t="s">
        <v>1917</v>
      </c>
    </row>
    <row r="217" spans="1:4" ht="26.4" x14ac:dyDescent="0.25">
      <c r="A217" s="105" t="s">
        <v>689</v>
      </c>
      <c r="B217" s="105" t="s">
        <v>690</v>
      </c>
      <c r="C217" s="3" t="s">
        <v>226</v>
      </c>
      <c r="D217" s="2" t="s">
        <v>1957</v>
      </c>
    </row>
    <row r="218" spans="1:4" ht="92.4" x14ac:dyDescent="0.25">
      <c r="A218" s="105" t="s">
        <v>691</v>
      </c>
      <c r="B218" s="105" t="s">
        <v>693</v>
      </c>
      <c r="C218" s="3" t="s">
        <v>2</v>
      </c>
      <c r="D218" s="2" t="s">
        <v>1958</v>
      </c>
    </row>
    <row r="219" spans="1:4" ht="39.6" x14ac:dyDescent="0.25">
      <c r="A219" s="105" t="s">
        <v>694</v>
      </c>
      <c r="B219" s="105" t="s">
        <v>696</v>
      </c>
      <c r="C219" s="3" t="s">
        <v>2</v>
      </c>
      <c r="D219" s="2" t="s">
        <v>1959</v>
      </c>
    </row>
    <row r="220" spans="1:4" x14ac:dyDescent="0.25">
      <c r="A220" s="105" t="s">
        <v>697</v>
      </c>
      <c r="B220" s="105" t="s">
        <v>699</v>
      </c>
      <c r="C220" s="3" t="s">
        <v>226</v>
      </c>
      <c r="D220" s="2" t="s">
        <v>1960</v>
      </c>
    </row>
    <row r="221" spans="1:4" ht="39.6" x14ac:dyDescent="0.25">
      <c r="A221" s="105" t="s">
        <v>700</v>
      </c>
      <c r="B221" s="105" t="s">
        <v>702</v>
      </c>
      <c r="C221" s="3" t="s">
        <v>226</v>
      </c>
      <c r="D221" s="2" t="s">
        <v>1961</v>
      </c>
    </row>
    <row r="222" spans="1:4" ht="39.6" x14ac:dyDescent="0.25">
      <c r="A222" s="105" t="s">
        <v>703</v>
      </c>
      <c r="B222" s="105" t="s">
        <v>705</v>
      </c>
      <c r="C222" s="3" t="s">
        <v>226</v>
      </c>
      <c r="D222" s="2" t="s">
        <v>1962</v>
      </c>
    </row>
    <row r="223" spans="1:4" ht="92.4" x14ac:dyDescent="0.25">
      <c r="A223" s="105" t="s">
        <v>706</v>
      </c>
      <c r="B223" s="105" t="s">
        <v>711</v>
      </c>
      <c r="C223" s="3" t="s">
        <v>226</v>
      </c>
      <c r="D223" s="2" t="s">
        <v>1967</v>
      </c>
    </row>
    <row r="224" spans="1:4" ht="39.6" x14ac:dyDescent="0.25">
      <c r="A224" s="105" t="s">
        <v>709</v>
      </c>
      <c r="B224" s="105" t="s">
        <v>714</v>
      </c>
      <c r="C224" s="3" t="s">
        <v>2</v>
      </c>
      <c r="D224" s="2" t="s">
        <v>1963</v>
      </c>
    </row>
    <row r="225" spans="1:4" ht="158.4" x14ac:dyDescent="0.25">
      <c r="A225" s="105" t="s">
        <v>712</v>
      </c>
      <c r="B225" s="105" t="s">
        <v>707</v>
      </c>
      <c r="C225" s="3" t="s">
        <v>708</v>
      </c>
      <c r="D225" s="2" t="s">
        <v>1964</v>
      </c>
    </row>
    <row r="226" spans="1:4" ht="26.4" x14ac:dyDescent="0.25">
      <c r="A226" s="105" t="s">
        <v>1715</v>
      </c>
      <c r="B226" s="105" t="s">
        <v>1716</v>
      </c>
      <c r="C226" s="3" t="s">
        <v>1717</v>
      </c>
      <c r="D226" s="2" t="s">
        <v>1965</v>
      </c>
    </row>
    <row r="227" spans="1:4" x14ac:dyDescent="0.25">
      <c r="A227" s="101" t="s">
        <v>203</v>
      </c>
      <c r="B227" s="101" t="s">
        <v>204</v>
      </c>
      <c r="C227" s="101"/>
      <c r="D227" s="82"/>
    </row>
    <row r="228" spans="1:4" ht="66" x14ac:dyDescent="0.25">
      <c r="A228" s="105" t="s">
        <v>715</v>
      </c>
      <c r="B228" s="105" t="s">
        <v>204</v>
      </c>
      <c r="C228" s="3" t="s">
        <v>2</v>
      </c>
      <c r="D228" s="2" t="s">
        <v>1966</v>
      </c>
    </row>
    <row r="229" spans="1:4" x14ac:dyDescent="0.25">
      <c r="A229" s="46"/>
      <c r="B229" s="46"/>
      <c r="C229" s="46"/>
      <c r="D229" s="46"/>
    </row>
    <row r="230" spans="1:4" x14ac:dyDescent="0.25">
      <c r="A230" s="99"/>
      <c r="B230" s="106"/>
      <c r="C230" s="99"/>
      <c r="D230" s="100" t="s">
        <v>1622</v>
      </c>
    </row>
    <row r="231" spans="1:4" x14ac:dyDescent="0.25">
      <c r="A231" s="99"/>
      <c r="B231" s="106"/>
      <c r="C231" s="99"/>
      <c r="D231" s="100" t="s">
        <v>1623</v>
      </c>
    </row>
    <row r="232" spans="1:4" x14ac:dyDescent="0.25">
      <c r="A232" s="99"/>
      <c r="B232" s="106"/>
      <c r="C232" s="99"/>
      <c r="D232" s="100" t="s">
        <v>205</v>
      </c>
    </row>
  </sheetData>
  <mergeCells count="3">
    <mergeCell ref="A2:D2"/>
    <mergeCell ref="A3:E4"/>
    <mergeCell ref="C1:D1"/>
  </mergeCells>
  <pageMargins left="0.51181102362204722" right="0.51181102362204722" top="0.98425196850393704" bottom="0.98425196850393704" header="0.51181102362204722" footer="0.51181102362204722"/>
  <pageSetup paperSize="9" scale="59"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I33"/>
  <sheetViews>
    <sheetView showOutlineSymbols="0" view="pageBreakPreview" topLeftCell="A13" zoomScaleNormal="100" zoomScaleSheetLayoutView="100" workbookViewId="0">
      <selection activeCell="B9" sqref="B9:G9"/>
    </sheetView>
  </sheetViews>
  <sheetFormatPr defaultColWidth="8.69921875" defaultRowHeight="13.8" x14ac:dyDescent="0.25"/>
  <cols>
    <col min="1" max="1" width="6.19921875" style="1" customWidth="1"/>
    <col min="2" max="2" width="34.69921875" style="1" customWidth="1"/>
    <col min="3" max="3" width="24" style="1" customWidth="1"/>
    <col min="4" max="4" width="5" style="1" bestFit="1" customWidth="1"/>
    <col min="5" max="5" width="10" style="1" bestFit="1" customWidth="1"/>
    <col min="6" max="6" width="7.69921875" style="1" customWidth="1"/>
    <col min="7" max="7" width="10" style="1" bestFit="1" customWidth="1"/>
    <col min="8" max="8" width="12.5" style="1" customWidth="1"/>
    <col min="9" max="9" width="16.5" style="1" customWidth="1"/>
    <col min="10" max="16384" width="8.69921875" style="1"/>
  </cols>
  <sheetData>
    <row r="1" spans="1:9" s="77" customFormat="1" x14ac:dyDescent="0.25">
      <c r="A1" s="145"/>
      <c r="B1" s="145"/>
      <c r="C1" s="145"/>
      <c r="D1" s="145"/>
      <c r="E1" s="145"/>
      <c r="F1" s="145"/>
      <c r="G1" s="145"/>
      <c r="H1" s="145"/>
      <c r="I1" s="145"/>
    </row>
    <row r="2" spans="1:9" x14ac:dyDescent="0.25">
      <c r="A2" s="122"/>
      <c r="B2" s="122" t="s">
        <v>159</v>
      </c>
      <c r="C2" s="122" t="s">
        <v>160</v>
      </c>
      <c r="D2" s="147" t="s">
        <v>161</v>
      </c>
      <c r="E2" s="147"/>
      <c r="F2" s="147"/>
      <c r="G2" s="147" t="s">
        <v>162</v>
      </c>
      <c r="H2" s="147"/>
      <c r="I2" s="147"/>
    </row>
    <row r="3" spans="1:9" ht="52.8" x14ac:dyDescent="0.25">
      <c r="A3" s="118"/>
      <c r="B3" s="118" t="s">
        <v>1968</v>
      </c>
      <c r="C3" s="118" t="s">
        <v>2402</v>
      </c>
      <c r="D3" s="142" t="s">
        <v>164</v>
      </c>
      <c r="E3" s="142"/>
      <c r="F3" s="142"/>
      <c r="G3" s="142" t="s">
        <v>2403</v>
      </c>
      <c r="H3" s="142"/>
      <c r="I3" s="142"/>
    </row>
    <row r="4" spans="1:9" x14ac:dyDescent="0.25">
      <c r="A4" s="139" t="s">
        <v>165</v>
      </c>
      <c r="B4" s="140"/>
      <c r="C4" s="140"/>
      <c r="D4" s="140"/>
      <c r="E4" s="140"/>
      <c r="F4" s="140"/>
      <c r="G4" s="140"/>
      <c r="H4" s="140"/>
      <c r="I4" s="140"/>
    </row>
    <row r="5" spans="1:9" x14ac:dyDescent="0.25">
      <c r="A5" s="117" t="s">
        <v>166</v>
      </c>
      <c r="B5" s="141" t="s">
        <v>0</v>
      </c>
      <c r="C5" s="141"/>
      <c r="D5" s="141"/>
      <c r="E5" s="141"/>
      <c r="F5" s="141"/>
      <c r="G5" s="141"/>
      <c r="H5" s="97" t="s">
        <v>167</v>
      </c>
      <c r="I5" s="97" t="s">
        <v>168</v>
      </c>
    </row>
    <row r="6" spans="1:9" x14ac:dyDescent="0.25">
      <c r="A6" s="116" t="s">
        <v>169</v>
      </c>
      <c r="B6" s="138" t="s">
        <v>170</v>
      </c>
      <c r="C6" s="138"/>
      <c r="D6" s="138"/>
      <c r="E6" s="138"/>
      <c r="F6" s="138"/>
      <c r="G6" s="138"/>
      <c r="H6" s="80">
        <v>164701.5</v>
      </c>
      <c r="I6" s="81">
        <f t="shared" ref="I6:I23" si="0">H6 / 3644084.73</f>
        <v>4.5196945791104039E-2</v>
      </c>
    </row>
    <row r="7" spans="1:9" x14ac:dyDescent="0.25">
      <c r="A7" s="116" t="s">
        <v>171</v>
      </c>
      <c r="B7" s="138" t="s">
        <v>172</v>
      </c>
      <c r="C7" s="138"/>
      <c r="D7" s="138"/>
      <c r="E7" s="138"/>
      <c r="F7" s="138"/>
      <c r="G7" s="138"/>
      <c r="H7" s="80">
        <v>48906.29</v>
      </c>
      <c r="I7" s="81">
        <f t="shared" si="0"/>
        <v>1.3420733496501329E-2</v>
      </c>
    </row>
    <row r="8" spans="1:9" x14ac:dyDescent="0.25">
      <c r="A8" s="116" t="s">
        <v>173</v>
      </c>
      <c r="B8" s="138" t="s">
        <v>174</v>
      </c>
      <c r="C8" s="138"/>
      <c r="D8" s="138"/>
      <c r="E8" s="138"/>
      <c r="F8" s="138"/>
      <c r="G8" s="138"/>
      <c r="H8" s="80">
        <v>281778.90999999997</v>
      </c>
      <c r="I8" s="81">
        <f t="shared" si="0"/>
        <v>7.7325015985564086E-2</v>
      </c>
    </row>
    <row r="9" spans="1:9" x14ac:dyDescent="0.25">
      <c r="A9" s="116" t="s">
        <v>175</v>
      </c>
      <c r="B9" s="138" t="s">
        <v>176</v>
      </c>
      <c r="C9" s="138"/>
      <c r="D9" s="138"/>
      <c r="E9" s="138"/>
      <c r="F9" s="138"/>
      <c r="G9" s="138"/>
      <c r="H9" s="80">
        <v>31941.200000000001</v>
      </c>
      <c r="I9" s="81">
        <f t="shared" si="0"/>
        <v>8.7652188043388334E-3</v>
      </c>
    </row>
    <row r="10" spans="1:9" x14ac:dyDescent="0.25">
      <c r="A10" s="116" t="s">
        <v>177</v>
      </c>
      <c r="B10" s="138" t="s">
        <v>178</v>
      </c>
      <c r="C10" s="138"/>
      <c r="D10" s="138"/>
      <c r="E10" s="138"/>
      <c r="F10" s="138"/>
      <c r="G10" s="138"/>
      <c r="H10" s="80">
        <v>717586.61</v>
      </c>
      <c r="I10" s="81">
        <f t="shared" si="0"/>
        <v>0.19691820118573367</v>
      </c>
    </row>
    <row r="11" spans="1:9" x14ac:dyDescent="0.25">
      <c r="A11" s="116" t="s">
        <v>179</v>
      </c>
      <c r="B11" s="138" t="s">
        <v>180</v>
      </c>
      <c r="C11" s="138"/>
      <c r="D11" s="138"/>
      <c r="E11" s="138"/>
      <c r="F11" s="138"/>
      <c r="G11" s="138"/>
      <c r="H11" s="80">
        <v>667265.92000000004</v>
      </c>
      <c r="I11" s="81">
        <f t="shared" si="0"/>
        <v>0.18310933181841796</v>
      </c>
    </row>
    <row r="12" spans="1:9" x14ac:dyDescent="0.25">
      <c r="A12" s="116" t="s">
        <v>181</v>
      </c>
      <c r="B12" s="138" t="s">
        <v>182</v>
      </c>
      <c r="C12" s="138"/>
      <c r="D12" s="138"/>
      <c r="E12" s="138"/>
      <c r="F12" s="138"/>
      <c r="G12" s="138"/>
      <c r="H12" s="80">
        <v>61761.29</v>
      </c>
      <c r="I12" s="81">
        <f t="shared" si="0"/>
        <v>1.6948368266947515E-2</v>
      </c>
    </row>
    <row r="13" spans="1:9" x14ac:dyDescent="0.25">
      <c r="A13" s="116" t="s">
        <v>183</v>
      </c>
      <c r="B13" s="138" t="s">
        <v>184</v>
      </c>
      <c r="C13" s="138"/>
      <c r="D13" s="138"/>
      <c r="E13" s="138"/>
      <c r="F13" s="138"/>
      <c r="G13" s="138"/>
      <c r="H13" s="80">
        <v>31281.27</v>
      </c>
      <c r="I13" s="81">
        <f t="shared" si="0"/>
        <v>8.5841225760960836E-3</v>
      </c>
    </row>
    <row r="14" spans="1:9" x14ac:dyDescent="0.25">
      <c r="A14" s="116" t="s">
        <v>185</v>
      </c>
      <c r="B14" s="138" t="s">
        <v>186</v>
      </c>
      <c r="C14" s="138"/>
      <c r="D14" s="138"/>
      <c r="E14" s="138"/>
      <c r="F14" s="138"/>
      <c r="G14" s="138"/>
      <c r="H14" s="80">
        <v>232441.88</v>
      </c>
      <c r="I14" s="81">
        <f t="shared" si="0"/>
        <v>6.3786079968563197E-2</v>
      </c>
    </row>
    <row r="15" spans="1:9" x14ac:dyDescent="0.25">
      <c r="A15" s="116" t="s">
        <v>187</v>
      </c>
      <c r="B15" s="138" t="s">
        <v>188</v>
      </c>
      <c r="C15" s="138"/>
      <c r="D15" s="138"/>
      <c r="E15" s="138"/>
      <c r="F15" s="138"/>
      <c r="G15" s="138"/>
      <c r="H15" s="80">
        <v>415108.58</v>
      </c>
      <c r="I15" s="81">
        <f t="shared" si="0"/>
        <v>0.11391298796721448</v>
      </c>
    </row>
    <row r="16" spans="1:9" x14ac:dyDescent="0.25">
      <c r="A16" s="116" t="s">
        <v>189</v>
      </c>
      <c r="B16" s="138" t="s">
        <v>190</v>
      </c>
      <c r="C16" s="138"/>
      <c r="D16" s="138"/>
      <c r="E16" s="138"/>
      <c r="F16" s="138"/>
      <c r="G16" s="138"/>
      <c r="H16" s="80">
        <v>356489.61</v>
      </c>
      <c r="I16" s="81">
        <f t="shared" si="0"/>
        <v>9.7826926763033853E-2</v>
      </c>
    </row>
    <row r="17" spans="1:9" x14ac:dyDescent="0.25">
      <c r="A17" s="116" t="s">
        <v>191</v>
      </c>
      <c r="B17" s="138" t="s">
        <v>192</v>
      </c>
      <c r="C17" s="138"/>
      <c r="D17" s="138"/>
      <c r="E17" s="138"/>
      <c r="F17" s="138"/>
      <c r="G17" s="138"/>
      <c r="H17" s="80">
        <v>8823.41</v>
      </c>
      <c r="I17" s="81">
        <f t="shared" si="0"/>
        <v>2.4212966090939383E-3</v>
      </c>
    </row>
    <row r="18" spans="1:9" x14ac:dyDescent="0.25">
      <c r="A18" s="116" t="s">
        <v>193</v>
      </c>
      <c r="B18" s="138" t="s">
        <v>194</v>
      </c>
      <c r="C18" s="138"/>
      <c r="D18" s="138"/>
      <c r="E18" s="138"/>
      <c r="F18" s="138"/>
      <c r="G18" s="138"/>
      <c r="H18" s="80">
        <v>42246.74</v>
      </c>
      <c r="I18" s="81">
        <f t="shared" si="0"/>
        <v>1.1593237569972749E-2</v>
      </c>
    </row>
    <row r="19" spans="1:9" x14ac:dyDescent="0.25">
      <c r="A19" s="116" t="s">
        <v>195</v>
      </c>
      <c r="B19" s="138" t="s">
        <v>196</v>
      </c>
      <c r="C19" s="138"/>
      <c r="D19" s="138"/>
      <c r="E19" s="138"/>
      <c r="F19" s="138"/>
      <c r="G19" s="138"/>
      <c r="H19" s="80">
        <v>127406.65</v>
      </c>
      <c r="I19" s="81">
        <f t="shared" si="0"/>
        <v>3.4962592650802607E-2</v>
      </c>
    </row>
    <row r="20" spans="1:9" x14ac:dyDescent="0.25">
      <c r="A20" s="116" t="s">
        <v>197</v>
      </c>
      <c r="B20" s="138" t="s">
        <v>198</v>
      </c>
      <c r="C20" s="138"/>
      <c r="D20" s="138"/>
      <c r="E20" s="138"/>
      <c r="F20" s="138"/>
      <c r="G20" s="138"/>
      <c r="H20" s="80">
        <v>89531.25</v>
      </c>
      <c r="I20" s="81">
        <f t="shared" si="0"/>
        <v>2.4568926529872429E-2</v>
      </c>
    </row>
    <row r="21" spans="1:9" x14ac:dyDescent="0.25">
      <c r="A21" s="116" t="s">
        <v>199</v>
      </c>
      <c r="B21" s="138" t="s">
        <v>200</v>
      </c>
      <c r="C21" s="138"/>
      <c r="D21" s="138"/>
      <c r="E21" s="138"/>
      <c r="F21" s="138"/>
      <c r="G21" s="138"/>
      <c r="H21" s="80">
        <v>98600.02</v>
      </c>
      <c r="I21" s="81">
        <f t="shared" si="0"/>
        <v>2.7057554174927213E-2</v>
      </c>
    </row>
    <row r="22" spans="1:9" x14ac:dyDescent="0.25">
      <c r="A22" s="116" t="s">
        <v>201</v>
      </c>
      <c r="B22" s="138" t="s">
        <v>202</v>
      </c>
      <c r="C22" s="138"/>
      <c r="D22" s="138"/>
      <c r="E22" s="138"/>
      <c r="F22" s="138"/>
      <c r="G22" s="138"/>
      <c r="H22" s="80">
        <v>220742.39999999999</v>
      </c>
      <c r="I22" s="81">
        <f t="shared" si="0"/>
        <v>6.0575539910676005E-2</v>
      </c>
    </row>
    <row r="23" spans="1:9" x14ac:dyDescent="0.25">
      <c r="A23" s="116" t="s">
        <v>203</v>
      </c>
      <c r="B23" s="138" t="s">
        <v>204</v>
      </c>
      <c r="C23" s="138"/>
      <c r="D23" s="138"/>
      <c r="E23" s="138"/>
      <c r="F23" s="138"/>
      <c r="G23" s="138"/>
      <c r="H23" s="80">
        <v>47471.199999999997</v>
      </c>
      <c r="I23" s="81">
        <f t="shared" si="0"/>
        <v>1.3026919931140019E-2</v>
      </c>
    </row>
    <row r="24" spans="1:9" x14ac:dyDescent="0.25">
      <c r="A24" s="121"/>
      <c r="B24" s="121"/>
      <c r="C24" s="121"/>
      <c r="D24" s="121"/>
      <c r="E24" s="121"/>
      <c r="F24" s="121"/>
      <c r="G24" s="121"/>
      <c r="H24" s="121"/>
      <c r="I24" s="121"/>
    </row>
    <row r="25" spans="1:9" x14ac:dyDescent="0.25">
      <c r="A25" s="119"/>
      <c r="B25" s="127"/>
      <c r="C25" s="119"/>
      <c r="D25" s="119"/>
      <c r="E25" s="142" t="s">
        <v>1622</v>
      </c>
      <c r="F25" s="143"/>
      <c r="G25" s="144">
        <v>3028546.62</v>
      </c>
      <c r="H25" s="143"/>
      <c r="I25" s="143"/>
    </row>
    <row r="26" spans="1:9" x14ac:dyDescent="0.25">
      <c r="A26" s="119"/>
      <c r="B26" s="127"/>
      <c r="C26" s="119"/>
      <c r="D26" s="119"/>
      <c r="E26" s="142" t="s">
        <v>1623</v>
      </c>
      <c r="F26" s="143"/>
      <c r="G26" s="144">
        <v>615538.11</v>
      </c>
      <c r="H26" s="143"/>
      <c r="I26" s="143"/>
    </row>
    <row r="27" spans="1:9" x14ac:dyDescent="0.25">
      <c r="A27" s="119"/>
      <c r="B27" s="127"/>
      <c r="C27" s="119"/>
      <c r="D27" s="119"/>
      <c r="E27" s="142" t="s">
        <v>205</v>
      </c>
      <c r="F27" s="143"/>
      <c r="G27" s="144">
        <v>3644084.73</v>
      </c>
      <c r="H27" s="143"/>
      <c r="I27" s="143"/>
    </row>
    <row r="28" spans="1:9" x14ac:dyDescent="0.25">
      <c r="A28" s="128"/>
      <c r="B28" s="128"/>
      <c r="C28" s="128"/>
      <c r="D28" s="128"/>
      <c r="E28" s="128"/>
      <c r="F28" s="128"/>
      <c r="G28" s="128"/>
      <c r="H28" s="128"/>
      <c r="I28" s="128"/>
    </row>
    <row r="29" spans="1:9" x14ac:dyDescent="0.25">
      <c r="A29" s="146" t="s">
        <v>2404</v>
      </c>
      <c r="B29" s="140"/>
      <c r="C29" s="140"/>
      <c r="D29" s="140"/>
      <c r="E29" s="140"/>
      <c r="F29" s="140"/>
      <c r="G29" s="140"/>
      <c r="H29" s="140"/>
      <c r="I29" s="140"/>
    </row>
    <row r="30" spans="1:9" x14ac:dyDescent="0.25">
      <c r="A30" s="137"/>
      <c r="B30" s="137"/>
      <c r="C30" s="137"/>
      <c r="D30" s="137"/>
      <c r="E30" s="137"/>
      <c r="F30" s="137"/>
      <c r="G30" s="137"/>
      <c r="H30" s="137"/>
      <c r="I30" s="137"/>
    </row>
    <row r="31" spans="1:9" x14ac:dyDescent="0.25">
      <c r="A31" s="137"/>
      <c r="B31" s="137"/>
      <c r="C31" s="137"/>
      <c r="D31" s="137"/>
      <c r="E31" s="137"/>
      <c r="F31" s="137"/>
      <c r="G31" s="137"/>
      <c r="H31" s="137"/>
      <c r="I31" s="137"/>
    </row>
    <row r="32" spans="1:9" x14ac:dyDescent="0.25">
      <c r="A32" s="107"/>
      <c r="B32" s="79"/>
      <c r="C32" s="78"/>
      <c r="D32" s="78"/>
      <c r="E32" s="142"/>
      <c r="F32" s="143"/>
      <c r="G32" s="144"/>
      <c r="H32" s="144"/>
      <c r="I32" s="144"/>
    </row>
    <row r="33" spans="1:9" x14ac:dyDescent="0.25">
      <c r="A33" s="107"/>
      <c r="B33" s="76"/>
      <c r="C33" s="74"/>
      <c r="D33" s="74"/>
      <c r="E33" s="142"/>
      <c r="F33" s="143"/>
      <c r="G33" s="144"/>
      <c r="H33" s="144"/>
      <c r="I33" s="144"/>
    </row>
  </sheetData>
  <mergeCells count="37">
    <mergeCell ref="E27:F27"/>
    <mergeCell ref="G27:I27"/>
    <mergeCell ref="A29:I29"/>
    <mergeCell ref="G33:I33"/>
    <mergeCell ref="D2:F2"/>
    <mergeCell ref="G2:I2"/>
    <mergeCell ref="D3:F3"/>
    <mergeCell ref="G3:I3"/>
    <mergeCell ref="A30:I31"/>
    <mergeCell ref="B22:G22"/>
    <mergeCell ref="B23:G23"/>
    <mergeCell ref="E25:F25"/>
    <mergeCell ref="G25:I25"/>
    <mergeCell ref="E26:F26"/>
    <mergeCell ref="G26:I26"/>
    <mergeCell ref="B7:G7"/>
    <mergeCell ref="B8:G8"/>
    <mergeCell ref="B9:G9"/>
    <mergeCell ref="B10:G10"/>
    <mergeCell ref="B11:G11"/>
    <mergeCell ref="A1:I1"/>
    <mergeCell ref="B17:G17"/>
    <mergeCell ref="A4:I4"/>
    <mergeCell ref="B5:G5"/>
    <mergeCell ref="B6:G6"/>
    <mergeCell ref="E33:F33"/>
    <mergeCell ref="E32:F32"/>
    <mergeCell ref="G32:I32"/>
    <mergeCell ref="B18:G18"/>
    <mergeCell ref="B19:G19"/>
    <mergeCell ref="B20:G20"/>
    <mergeCell ref="B21:G21"/>
    <mergeCell ref="B12:G12"/>
    <mergeCell ref="B13:G13"/>
    <mergeCell ref="B14:G14"/>
    <mergeCell ref="B15:G15"/>
    <mergeCell ref="B16:G16"/>
  </mergeCells>
  <pageMargins left="0.5" right="0.5" top="1" bottom="1" header="0.5" footer="0.5"/>
  <pageSetup paperSize="9" scale="97" fitToHeight="0" orientation="landscape"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J245"/>
  <sheetViews>
    <sheetView showOutlineSymbols="0" view="pageBreakPreview" topLeftCell="A235" zoomScale="60" zoomScaleNormal="100" workbookViewId="0">
      <selection activeCell="N5" sqref="N5"/>
    </sheetView>
  </sheetViews>
  <sheetFormatPr defaultColWidth="8.69921875" defaultRowHeight="13.8" x14ac:dyDescent="0.25"/>
  <cols>
    <col min="1" max="2" width="10" style="1" bestFit="1" customWidth="1"/>
    <col min="3" max="3" width="13.19921875" style="1" bestFit="1" customWidth="1"/>
    <col min="4" max="4" width="60" style="1" bestFit="1" customWidth="1"/>
    <col min="5" max="5" width="8" style="1" bestFit="1" customWidth="1"/>
    <col min="6" max="6" width="19.19921875" style="1" customWidth="1"/>
    <col min="7" max="10" width="13" style="1" bestFit="1" customWidth="1"/>
    <col min="11" max="16384" width="8.69921875" style="1"/>
  </cols>
  <sheetData>
    <row r="1" spans="1:10" s="75" customFormat="1" ht="18.75" customHeight="1" x14ac:dyDescent="0.25">
      <c r="A1" s="113"/>
      <c r="B1" s="113"/>
      <c r="C1" s="113"/>
      <c r="D1" s="113"/>
      <c r="E1" s="148"/>
      <c r="F1" s="148"/>
      <c r="G1" s="148"/>
      <c r="H1" s="148"/>
      <c r="I1" s="148"/>
      <c r="J1" s="148"/>
    </row>
    <row r="2" spans="1:10" x14ac:dyDescent="0.25">
      <c r="A2" s="122"/>
      <c r="B2" s="122"/>
      <c r="C2" s="122"/>
      <c r="D2" s="122" t="s">
        <v>159</v>
      </c>
      <c r="E2" s="147" t="s">
        <v>160</v>
      </c>
      <c r="F2" s="147"/>
      <c r="G2" s="147" t="s">
        <v>161</v>
      </c>
      <c r="H2" s="147"/>
      <c r="I2" s="147" t="s">
        <v>162</v>
      </c>
      <c r="J2" s="147"/>
    </row>
    <row r="3" spans="1:10" ht="42.75" customHeight="1" x14ac:dyDescent="0.25">
      <c r="A3" s="118"/>
      <c r="B3" s="118"/>
      <c r="C3" s="118"/>
      <c r="D3" s="118" t="s">
        <v>1968</v>
      </c>
      <c r="E3" s="142" t="s">
        <v>2402</v>
      </c>
      <c r="F3" s="142"/>
      <c r="G3" s="142" t="s">
        <v>164</v>
      </c>
      <c r="H3" s="142"/>
      <c r="I3" s="142" t="s">
        <v>2403</v>
      </c>
      <c r="J3" s="142"/>
    </row>
    <row r="4" spans="1:10" x14ac:dyDescent="0.25">
      <c r="A4" s="139" t="s">
        <v>1624</v>
      </c>
      <c r="B4" s="140"/>
      <c r="C4" s="140"/>
      <c r="D4" s="140"/>
      <c r="E4" s="140"/>
      <c r="F4" s="140"/>
      <c r="G4" s="140"/>
      <c r="H4" s="140"/>
      <c r="I4" s="140"/>
      <c r="J4" s="140"/>
    </row>
    <row r="5" spans="1:10" ht="27.6" x14ac:dyDescent="0.25">
      <c r="A5" s="117" t="s">
        <v>166</v>
      </c>
      <c r="B5" s="97" t="s">
        <v>1</v>
      </c>
      <c r="C5" s="117" t="s">
        <v>206</v>
      </c>
      <c r="D5" s="117" t="s">
        <v>0</v>
      </c>
      <c r="E5" s="98" t="s">
        <v>207</v>
      </c>
      <c r="F5" s="97" t="s">
        <v>208</v>
      </c>
      <c r="G5" s="97" t="s">
        <v>209</v>
      </c>
      <c r="H5" s="97" t="s">
        <v>210</v>
      </c>
      <c r="I5" s="97" t="s">
        <v>167</v>
      </c>
      <c r="J5" s="97" t="s">
        <v>168</v>
      </c>
    </row>
    <row r="6" spans="1:10" x14ac:dyDescent="0.25">
      <c r="A6" s="116" t="s">
        <v>169</v>
      </c>
      <c r="B6" s="116"/>
      <c r="C6" s="116"/>
      <c r="D6" s="116" t="s">
        <v>170</v>
      </c>
      <c r="E6" s="116"/>
      <c r="F6" s="82"/>
      <c r="G6" s="116"/>
      <c r="H6" s="116"/>
      <c r="I6" s="80">
        <v>164701.5</v>
      </c>
      <c r="J6" s="81">
        <f t="shared" ref="J6:J69" si="0">I6 / 3644084.73</f>
        <v>4.5196945791104039E-2</v>
      </c>
    </row>
    <row r="7" spans="1:10" x14ac:dyDescent="0.25">
      <c r="A7" s="124" t="s">
        <v>211</v>
      </c>
      <c r="B7" s="2" t="s">
        <v>212</v>
      </c>
      <c r="C7" s="124" t="s">
        <v>213</v>
      </c>
      <c r="D7" s="124" t="s">
        <v>214</v>
      </c>
      <c r="E7" s="3" t="s">
        <v>215</v>
      </c>
      <c r="F7" s="2">
        <v>10</v>
      </c>
      <c r="G7" s="83">
        <v>13686.35</v>
      </c>
      <c r="H7" s="83">
        <f>TRUNC(G7 * (1 + 20.34 / 100), 2)</f>
        <v>16470.150000000001</v>
      </c>
      <c r="I7" s="83">
        <f>TRUNC(F7 * H7, 2)</f>
        <v>164701.5</v>
      </c>
      <c r="J7" s="84">
        <f t="shared" si="0"/>
        <v>4.5196945791104039E-2</v>
      </c>
    </row>
    <row r="8" spans="1:10" x14ac:dyDescent="0.25">
      <c r="A8" s="116" t="s">
        <v>171</v>
      </c>
      <c r="B8" s="116"/>
      <c r="C8" s="116"/>
      <c r="D8" s="116" t="s">
        <v>172</v>
      </c>
      <c r="E8" s="116"/>
      <c r="F8" s="82"/>
      <c r="G8" s="116"/>
      <c r="H8" s="116"/>
      <c r="I8" s="80">
        <v>48906.29</v>
      </c>
      <c r="J8" s="81">
        <f t="shared" si="0"/>
        <v>1.3420733496501329E-2</v>
      </c>
    </row>
    <row r="9" spans="1:10" x14ac:dyDescent="0.25">
      <c r="A9" s="124" t="s">
        <v>219</v>
      </c>
      <c r="B9" s="2" t="s">
        <v>1625</v>
      </c>
      <c r="C9" s="124" t="s">
        <v>213</v>
      </c>
      <c r="D9" s="124" t="s">
        <v>1626</v>
      </c>
      <c r="E9" s="3" t="s">
        <v>2</v>
      </c>
      <c r="F9" s="2">
        <v>1</v>
      </c>
      <c r="G9" s="83">
        <v>40640.1</v>
      </c>
      <c r="H9" s="83">
        <f>TRUNC(G9 * (1 + 20.34 / 100), 2)</f>
        <v>48906.29</v>
      </c>
      <c r="I9" s="83">
        <f>TRUNC(F9 * H9, 2)</f>
        <v>48906.29</v>
      </c>
      <c r="J9" s="84">
        <f t="shared" si="0"/>
        <v>1.3420733496501329E-2</v>
      </c>
    </row>
    <row r="10" spans="1:10" x14ac:dyDescent="0.25">
      <c r="A10" s="116" t="s">
        <v>173</v>
      </c>
      <c r="B10" s="116"/>
      <c r="C10" s="116"/>
      <c r="D10" s="116" t="s">
        <v>174</v>
      </c>
      <c r="E10" s="116"/>
      <c r="F10" s="82"/>
      <c r="G10" s="116"/>
      <c r="H10" s="116"/>
      <c r="I10" s="80">
        <v>281778.90999999997</v>
      </c>
      <c r="J10" s="81">
        <f t="shared" si="0"/>
        <v>7.7325015985564086E-2</v>
      </c>
    </row>
    <row r="11" spans="1:10" x14ac:dyDescent="0.25">
      <c r="A11" s="116" t="s">
        <v>221</v>
      </c>
      <c r="B11" s="116"/>
      <c r="C11" s="116"/>
      <c r="D11" s="116" t="s">
        <v>222</v>
      </c>
      <c r="E11" s="116"/>
      <c r="F11" s="82"/>
      <c r="G11" s="116"/>
      <c r="H11" s="116"/>
      <c r="I11" s="80">
        <v>59281.25</v>
      </c>
      <c r="J11" s="81">
        <f t="shared" si="0"/>
        <v>1.6267802313147641E-2</v>
      </c>
    </row>
    <row r="12" spans="1:10" x14ac:dyDescent="0.25">
      <c r="A12" s="124" t="s">
        <v>223</v>
      </c>
      <c r="B12" s="2" t="s">
        <v>224</v>
      </c>
      <c r="C12" s="124" t="s">
        <v>213</v>
      </c>
      <c r="D12" s="124" t="s">
        <v>225</v>
      </c>
      <c r="E12" s="3" t="s">
        <v>226</v>
      </c>
      <c r="F12" s="2">
        <v>2418.6</v>
      </c>
      <c r="G12" s="83">
        <v>0.3</v>
      </c>
      <c r="H12" s="83">
        <f t="shared" ref="H12:H21" si="1">TRUNC(G12 * (1 + 20.34 / 100), 2)</f>
        <v>0.36</v>
      </c>
      <c r="I12" s="83">
        <f t="shared" ref="I12:I21" si="2">TRUNC(F12 * H12, 2)</f>
        <v>870.69</v>
      </c>
      <c r="J12" s="84">
        <f t="shared" si="0"/>
        <v>2.3893242460363979E-4</v>
      </c>
    </row>
    <row r="13" spans="1:10" x14ac:dyDescent="0.25">
      <c r="A13" s="124" t="s">
        <v>227</v>
      </c>
      <c r="B13" s="2" t="s">
        <v>228</v>
      </c>
      <c r="C13" s="124" t="s">
        <v>213</v>
      </c>
      <c r="D13" s="124" t="s">
        <v>229</v>
      </c>
      <c r="E13" s="3" t="s">
        <v>230</v>
      </c>
      <c r="F13" s="2">
        <v>50</v>
      </c>
      <c r="G13" s="83">
        <v>54.52</v>
      </c>
      <c r="H13" s="83">
        <f t="shared" si="1"/>
        <v>65.599999999999994</v>
      </c>
      <c r="I13" s="83">
        <f t="shared" si="2"/>
        <v>3280</v>
      </c>
      <c r="J13" s="84">
        <f t="shared" si="0"/>
        <v>9.0008884068949735E-4</v>
      </c>
    </row>
    <row r="14" spans="1:10" x14ac:dyDescent="0.25">
      <c r="A14" s="124" t="s">
        <v>231</v>
      </c>
      <c r="B14" s="2" t="s">
        <v>232</v>
      </c>
      <c r="C14" s="124" t="s">
        <v>213</v>
      </c>
      <c r="D14" s="124" t="s">
        <v>233</v>
      </c>
      <c r="E14" s="3" t="s">
        <v>2</v>
      </c>
      <c r="F14" s="2">
        <v>1</v>
      </c>
      <c r="G14" s="83">
        <v>1111.92</v>
      </c>
      <c r="H14" s="83">
        <f t="shared" si="1"/>
        <v>1338.08</v>
      </c>
      <c r="I14" s="83">
        <f t="shared" si="2"/>
        <v>1338.08</v>
      </c>
      <c r="J14" s="84">
        <f t="shared" si="0"/>
        <v>3.6719234022859835E-4</v>
      </c>
    </row>
    <row r="15" spans="1:10" x14ac:dyDescent="0.25">
      <c r="A15" s="124" t="s">
        <v>234</v>
      </c>
      <c r="B15" s="2" t="s">
        <v>235</v>
      </c>
      <c r="C15" s="124" t="s">
        <v>213</v>
      </c>
      <c r="D15" s="124" t="s">
        <v>236</v>
      </c>
      <c r="E15" s="3" t="s">
        <v>226</v>
      </c>
      <c r="F15" s="2">
        <v>1451.34</v>
      </c>
      <c r="G15" s="83">
        <v>1.36</v>
      </c>
      <c r="H15" s="83">
        <f t="shared" si="1"/>
        <v>1.63</v>
      </c>
      <c r="I15" s="83">
        <f t="shared" si="2"/>
        <v>2365.6799999999998</v>
      </c>
      <c r="J15" s="84">
        <f t="shared" si="0"/>
        <v>6.491835880007103E-4</v>
      </c>
    </row>
    <row r="16" spans="1:10" x14ac:dyDescent="0.25">
      <c r="A16" s="124" t="s">
        <v>237</v>
      </c>
      <c r="B16" s="2" t="s">
        <v>238</v>
      </c>
      <c r="C16" s="124" t="s">
        <v>213</v>
      </c>
      <c r="D16" s="124" t="s">
        <v>239</v>
      </c>
      <c r="E16" s="3" t="s">
        <v>226</v>
      </c>
      <c r="F16" s="2">
        <v>2114.59</v>
      </c>
      <c r="G16" s="83">
        <v>1.19</v>
      </c>
      <c r="H16" s="83">
        <f t="shared" si="1"/>
        <v>1.43</v>
      </c>
      <c r="I16" s="83">
        <f t="shared" si="2"/>
        <v>3023.86</v>
      </c>
      <c r="J16" s="84">
        <f t="shared" si="0"/>
        <v>8.2979958591687306E-4</v>
      </c>
    </row>
    <row r="17" spans="1:10" x14ac:dyDescent="0.25">
      <c r="A17" s="124" t="s">
        <v>240</v>
      </c>
      <c r="B17" s="2" t="s">
        <v>241</v>
      </c>
      <c r="C17" s="124" t="s">
        <v>213</v>
      </c>
      <c r="D17" s="124" t="s">
        <v>1969</v>
      </c>
      <c r="E17" s="3" t="s">
        <v>226</v>
      </c>
      <c r="F17" s="2">
        <v>2114.59</v>
      </c>
      <c r="G17" s="83">
        <v>1.48</v>
      </c>
      <c r="H17" s="83">
        <f t="shared" si="1"/>
        <v>1.78</v>
      </c>
      <c r="I17" s="83">
        <f t="shared" si="2"/>
        <v>3763.97</v>
      </c>
      <c r="J17" s="84">
        <f t="shared" si="0"/>
        <v>1.0328985956372095E-3</v>
      </c>
    </row>
    <row r="18" spans="1:10" x14ac:dyDescent="0.25">
      <c r="A18" s="124" t="s">
        <v>242</v>
      </c>
      <c r="B18" s="2" t="s">
        <v>243</v>
      </c>
      <c r="C18" s="124" t="s">
        <v>213</v>
      </c>
      <c r="D18" s="124" t="s">
        <v>1628</v>
      </c>
      <c r="E18" s="3" t="s">
        <v>226</v>
      </c>
      <c r="F18" s="2">
        <v>2114.59</v>
      </c>
      <c r="G18" s="83">
        <v>10.76</v>
      </c>
      <c r="H18" s="83">
        <f t="shared" si="1"/>
        <v>12.94</v>
      </c>
      <c r="I18" s="83">
        <f t="shared" si="2"/>
        <v>27362.79</v>
      </c>
      <c r="J18" s="84">
        <f t="shared" si="0"/>
        <v>7.5088237588811502E-3</v>
      </c>
    </row>
    <row r="19" spans="1:10" x14ac:dyDescent="0.25">
      <c r="A19" s="124" t="s">
        <v>2405</v>
      </c>
      <c r="B19" s="2" t="s">
        <v>2406</v>
      </c>
      <c r="C19" s="124" t="s">
        <v>213</v>
      </c>
      <c r="D19" s="124" t="s">
        <v>2407</v>
      </c>
      <c r="E19" s="3" t="s">
        <v>226</v>
      </c>
      <c r="F19" s="2">
        <v>2114.59</v>
      </c>
      <c r="G19" s="83">
        <v>1.76</v>
      </c>
      <c r="H19" s="83">
        <f t="shared" si="1"/>
        <v>2.11</v>
      </c>
      <c r="I19" s="83">
        <f t="shared" si="2"/>
        <v>4461.78</v>
      </c>
      <c r="J19" s="84">
        <f t="shared" si="0"/>
        <v>1.2243897523206053E-3</v>
      </c>
    </row>
    <row r="20" spans="1:10" x14ac:dyDescent="0.25">
      <c r="A20" s="124" t="s">
        <v>2408</v>
      </c>
      <c r="B20" s="2" t="s">
        <v>2409</v>
      </c>
      <c r="C20" s="124" t="s">
        <v>213</v>
      </c>
      <c r="D20" s="124" t="s">
        <v>2410</v>
      </c>
      <c r="E20" s="3" t="s">
        <v>226</v>
      </c>
      <c r="F20" s="2">
        <v>2114.59</v>
      </c>
      <c r="G20" s="83">
        <v>2.52</v>
      </c>
      <c r="H20" s="83">
        <f t="shared" si="1"/>
        <v>3.03</v>
      </c>
      <c r="I20" s="83">
        <f t="shared" si="2"/>
        <v>6407.2</v>
      </c>
      <c r="J20" s="84">
        <f t="shared" si="0"/>
        <v>1.7582467134346792E-3</v>
      </c>
    </row>
    <row r="21" spans="1:10" x14ac:dyDescent="0.25">
      <c r="A21" s="124" t="s">
        <v>2411</v>
      </c>
      <c r="B21" s="2" t="s">
        <v>2412</v>
      </c>
      <c r="C21" s="124" t="s">
        <v>213</v>
      </c>
      <c r="D21" s="124" t="s">
        <v>2413</v>
      </c>
      <c r="E21" s="3" t="s">
        <v>226</v>
      </c>
      <c r="F21" s="2">
        <v>2114.59</v>
      </c>
      <c r="G21" s="83">
        <v>2.52</v>
      </c>
      <c r="H21" s="83">
        <f t="shared" si="1"/>
        <v>3.03</v>
      </c>
      <c r="I21" s="83">
        <f t="shared" si="2"/>
        <v>6407.2</v>
      </c>
      <c r="J21" s="84">
        <f t="shared" si="0"/>
        <v>1.7582467134346792E-3</v>
      </c>
    </row>
    <row r="22" spans="1:10" x14ac:dyDescent="0.25">
      <c r="A22" s="116" t="s">
        <v>244</v>
      </c>
      <c r="B22" s="116"/>
      <c r="C22" s="116"/>
      <c r="D22" s="116" t="s">
        <v>245</v>
      </c>
      <c r="E22" s="116"/>
      <c r="F22" s="82"/>
      <c r="G22" s="116"/>
      <c r="H22" s="116"/>
      <c r="I22" s="80">
        <v>103857.44</v>
      </c>
      <c r="J22" s="81">
        <f t="shared" si="0"/>
        <v>2.8500281331274094E-2</v>
      </c>
    </row>
    <row r="23" spans="1:10" x14ac:dyDescent="0.25">
      <c r="A23" s="124" t="s">
        <v>246</v>
      </c>
      <c r="B23" s="2" t="s">
        <v>247</v>
      </c>
      <c r="C23" s="124" t="s">
        <v>213</v>
      </c>
      <c r="D23" s="124" t="s">
        <v>248</v>
      </c>
      <c r="E23" s="3" t="s">
        <v>226</v>
      </c>
      <c r="F23" s="2">
        <v>4.5</v>
      </c>
      <c r="G23" s="83">
        <v>326.42</v>
      </c>
      <c r="H23" s="83">
        <f>TRUNC(G23 * (1 + 20.34 / 100), 2)</f>
        <v>392.81</v>
      </c>
      <c r="I23" s="83">
        <f>TRUNC(F23 * H23, 2)</f>
        <v>1767.64</v>
      </c>
      <c r="J23" s="84">
        <f t="shared" si="0"/>
        <v>4.8507104827938511E-4</v>
      </c>
    </row>
    <row r="24" spans="1:10" x14ac:dyDescent="0.25">
      <c r="A24" s="124" t="s">
        <v>249</v>
      </c>
      <c r="B24" s="2" t="s">
        <v>216</v>
      </c>
      <c r="C24" s="124" t="s">
        <v>213</v>
      </c>
      <c r="D24" s="124" t="s">
        <v>217</v>
      </c>
      <c r="E24" s="3" t="s">
        <v>218</v>
      </c>
      <c r="F24" s="2">
        <v>1</v>
      </c>
      <c r="G24" s="83">
        <v>48730.1</v>
      </c>
      <c r="H24" s="83">
        <f>TRUNC(G24 * (1 + 20.34 / 100), 2)</f>
        <v>58641.8</v>
      </c>
      <c r="I24" s="83">
        <f>TRUNC(F24 * H24, 2)</f>
        <v>58641.8</v>
      </c>
      <c r="J24" s="84">
        <f t="shared" si="0"/>
        <v>1.6092326151812612E-2</v>
      </c>
    </row>
    <row r="25" spans="1:10" ht="39.6" x14ac:dyDescent="0.25">
      <c r="A25" s="124" t="s">
        <v>253</v>
      </c>
      <c r="B25" s="2" t="s">
        <v>250</v>
      </c>
      <c r="C25" s="124" t="s">
        <v>251</v>
      </c>
      <c r="D25" s="124" t="s">
        <v>252</v>
      </c>
      <c r="E25" s="3" t="s">
        <v>230</v>
      </c>
      <c r="F25" s="2">
        <v>300</v>
      </c>
      <c r="G25" s="83">
        <v>46.42</v>
      </c>
      <c r="H25" s="83">
        <f>TRUNC(G25 * (1 + 20.34 / 100), 2)</f>
        <v>55.86</v>
      </c>
      <c r="I25" s="83">
        <f>TRUNC(F25 * H25, 2)</f>
        <v>16758</v>
      </c>
      <c r="J25" s="84">
        <f t="shared" si="0"/>
        <v>4.5986856074007919E-3</v>
      </c>
    </row>
    <row r="26" spans="1:10" x14ac:dyDescent="0.25">
      <c r="A26" s="124" t="s">
        <v>1629</v>
      </c>
      <c r="B26" s="2" t="s">
        <v>254</v>
      </c>
      <c r="C26" s="124" t="s">
        <v>251</v>
      </c>
      <c r="D26" s="124" t="s">
        <v>255</v>
      </c>
      <c r="E26" s="3" t="s">
        <v>226</v>
      </c>
      <c r="F26" s="2">
        <v>200</v>
      </c>
      <c r="G26" s="83">
        <v>110.9</v>
      </c>
      <c r="H26" s="83">
        <f>TRUNC(G26 * (1 + 20.34 / 100), 2)</f>
        <v>133.44999999999999</v>
      </c>
      <c r="I26" s="83">
        <f>TRUNC(F26 * H26, 2)</f>
        <v>26690</v>
      </c>
      <c r="J26" s="84">
        <f t="shared" si="0"/>
        <v>7.3241985237813062E-3</v>
      </c>
    </row>
    <row r="27" spans="1:10" x14ac:dyDescent="0.25">
      <c r="A27" s="116" t="s">
        <v>256</v>
      </c>
      <c r="B27" s="116"/>
      <c r="C27" s="116"/>
      <c r="D27" s="116" t="s">
        <v>257</v>
      </c>
      <c r="E27" s="116"/>
      <c r="F27" s="82"/>
      <c r="G27" s="116"/>
      <c r="H27" s="116"/>
      <c r="I27" s="80">
        <v>118640.22</v>
      </c>
      <c r="J27" s="81">
        <f t="shared" si="0"/>
        <v>3.2556932341142354E-2</v>
      </c>
    </row>
    <row r="28" spans="1:10" ht="26.4" x14ac:dyDescent="0.25">
      <c r="A28" s="124" t="s">
        <v>258</v>
      </c>
      <c r="B28" s="2" t="s">
        <v>259</v>
      </c>
      <c r="C28" s="124" t="s">
        <v>251</v>
      </c>
      <c r="D28" s="124" t="s">
        <v>260</v>
      </c>
      <c r="E28" s="3" t="s">
        <v>261</v>
      </c>
      <c r="F28" s="2">
        <v>417.87</v>
      </c>
      <c r="G28" s="83">
        <v>42.64</v>
      </c>
      <c r="H28" s="83">
        <f t="shared" ref="H28:H36" si="3">TRUNC(G28 * (1 + 20.34 / 100), 2)</f>
        <v>51.31</v>
      </c>
      <c r="I28" s="83">
        <f t="shared" ref="I28:I36" si="4">TRUNC(F28 * H28, 2)</f>
        <v>21440.9</v>
      </c>
      <c r="J28" s="84">
        <f t="shared" si="0"/>
        <v>5.8837545196156844E-3</v>
      </c>
    </row>
    <row r="29" spans="1:10" ht="26.4" x14ac:dyDescent="0.25">
      <c r="A29" s="124" t="s">
        <v>262</v>
      </c>
      <c r="B29" s="2" t="s">
        <v>263</v>
      </c>
      <c r="C29" s="124" t="s">
        <v>251</v>
      </c>
      <c r="D29" s="124" t="s">
        <v>264</v>
      </c>
      <c r="E29" s="3" t="s">
        <v>230</v>
      </c>
      <c r="F29" s="2">
        <v>300</v>
      </c>
      <c r="G29" s="83">
        <v>0.5</v>
      </c>
      <c r="H29" s="83">
        <f t="shared" si="3"/>
        <v>0.6</v>
      </c>
      <c r="I29" s="83">
        <f t="shared" si="4"/>
        <v>180</v>
      </c>
      <c r="J29" s="84">
        <f t="shared" si="0"/>
        <v>4.9395119306130951E-5</v>
      </c>
    </row>
    <row r="30" spans="1:10" ht="26.4" x14ac:dyDescent="0.25">
      <c r="A30" s="124" t="s">
        <v>265</v>
      </c>
      <c r="B30" s="2" t="s">
        <v>266</v>
      </c>
      <c r="C30" s="124" t="s">
        <v>251</v>
      </c>
      <c r="D30" s="124" t="s">
        <v>267</v>
      </c>
      <c r="E30" s="3" t="s">
        <v>226</v>
      </c>
      <c r="F30" s="2">
        <v>196.21</v>
      </c>
      <c r="G30" s="83">
        <v>26.48</v>
      </c>
      <c r="H30" s="83">
        <f t="shared" si="3"/>
        <v>31.86</v>
      </c>
      <c r="I30" s="83">
        <f t="shared" si="4"/>
        <v>6251.25</v>
      </c>
      <c r="J30" s="84">
        <f t="shared" si="0"/>
        <v>1.7154513309025061E-3</v>
      </c>
    </row>
    <row r="31" spans="1:10" ht="26.4" x14ac:dyDescent="0.25">
      <c r="A31" s="124" t="s">
        <v>268</v>
      </c>
      <c r="B31" s="2" t="s">
        <v>269</v>
      </c>
      <c r="C31" s="124" t="s">
        <v>251</v>
      </c>
      <c r="D31" s="124" t="s">
        <v>270</v>
      </c>
      <c r="E31" s="3" t="s">
        <v>226</v>
      </c>
      <c r="F31" s="2">
        <v>137.91</v>
      </c>
      <c r="G31" s="83">
        <v>17.920000000000002</v>
      </c>
      <c r="H31" s="83">
        <f t="shared" si="3"/>
        <v>21.56</v>
      </c>
      <c r="I31" s="83">
        <f t="shared" si="4"/>
        <v>2973.33</v>
      </c>
      <c r="J31" s="84">
        <f t="shared" si="0"/>
        <v>8.1593327825832417E-4</v>
      </c>
    </row>
    <row r="32" spans="1:10" ht="26.4" x14ac:dyDescent="0.25">
      <c r="A32" s="124" t="s">
        <v>271</v>
      </c>
      <c r="B32" s="2" t="s">
        <v>272</v>
      </c>
      <c r="C32" s="124" t="s">
        <v>251</v>
      </c>
      <c r="D32" s="124" t="s">
        <v>273</v>
      </c>
      <c r="E32" s="3" t="s">
        <v>2</v>
      </c>
      <c r="F32" s="2">
        <v>100</v>
      </c>
      <c r="G32" s="83">
        <v>0.5</v>
      </c>
      <c r="H32" s="83">
        <f t="shared" si="3"/>
        <v>0.6</v>
      </c>
      <c r="I32" s="83">
        <f t="shared" si="4"/>
        <v>60</v>
      </c>
      <c r="J32" s="84">
        <f t="shared" si="0"/>
        <v>1.6465039768710317E-5</v>
      </c>
    </row>
    <row r="33" spans="1:10" ht="26.4" x14ac:dyDescent="0.25">
      <c r="A33" s="124" t="s">
        <v>274</v>
      </c>
      <c r="B33" s="2" t="s">
        <v>275</v>
      </c>
      <c r="C33" s="124" t="s">
        <v>213</v>
      </c>
      <c r="D33" s="124" t="s">
        <v>276</v>
      </c>
      <c r="E33" s="3" t="s">
        <v>261</v>
      </c>
      <c r="F33" s="2">
        <v>530</v>
      </c>
      <c r="G33" s="83">
        <v>23</v>
      </c>
      <c r="H33" s="83">
        <f t="shared" si="3"/>
        <v>27.67</v>
      </c>
      <c r="I33" s="83">
        <f t="shared" si="4"/>
        <v>14665.1</v>
      </c>
      <c r="J33" s="84">
        <f t="shared" si="0"/>
        <v>4.0243575785352285E-3</v>
      </c>
    </row>
    <row r="34" spans="1:10" ht="26.4" x14ac:dyDescent="0.25">
      <c r="A34" s="124" t="s">
        <v>277</v>
      </c>
      <c r="B34" s="2" t="s">
        <v>278</v>
      </c>
      <c r="C34" s="124" t="s">
        <v>251</v>
      </c>
      <c r="D34" s="124" t="s">
        <v>279</v>
      </c>
      <c r="E34" s="3" t="s">
        <v>226</v>
      </c>
      <c r="F34" s="2">
        <v>55</v>
      </c>
      <c r="G34" s="83">
        <v>6.95</v>
      </c>
      <c r="H34" s="83">
        <f t="shared" si="3"/>
        <v>8.36</v>
      </c>
      <c r="I34" s="83">
        <f t="shared" si="4"/>
        <v>459.8</v>
      </c>
      <c r="J34" s="84">
        <f t="shared" si="0"/>
        <v>1.2617708809421673E-4</v>
      </c>
    </row>
    <row r="35" spans="1:10" x14ac:dyDescent="0.25">
      <c r="A35" s="124" t="s">
        <v>280</v>
      </c>
      <c r="B35" s="2" t="s">
        <v>281</v>
      </c>
      <c r="C35" s="124" t="s">
        <v>213</v>
      </c>
      <c r="D35" s="124" t="s">
        <v>282</v>
      </c>
      <c r="E35" s="3" t="s">
        <v>226</v>
      </c>
      <c r="F35" s="2">
        <v>1150.57</v>
      </c>
      <c r="G35" s="83">
        <v>48.94</v>
      </c>
      <c r="H35" s="83">
        <f t="shared" si="3"/>
        <v>58.89</v>
      </c>
      <c r="I35" s="83">
        <f t="shared" si="4"/>
        <v>67757.06</v>
      </c>
      <c r="J35" s="84">
        <f t="shared" si="0"/>
        <v>1.859371145851485E-2</v>
      </c>
    </row>
    <row r="36" spans="1:10" ht="26.4" x14ac:dyDescent="0.25">
      <c r="A36" s="124" t="s">
        <v>2414</v>
      </c>
      <c r="B36" s="2" t="s">
        <v>2415</v>
      </c>
      <c r="C36" s="124" t="s">
        <v>251</v>
      </c>
      <c r="D36" s="124" t="s">
        <v>2416</v>
      </c>
      <c r="E36" s="3" t="s">
        <v>226</v>
      </c>
      <c r="F36" s="2">
        <v>1475.01</v>
      </c>
      <c r="G36" s="83">
        <v>2.74</v>
      </c>
      <c r="H36" s="83">
        <f t="shared" si="3"/>
        <v>3.29</v>
      </c>
      <c r="I36" s="83">
        <f t="shared" si="4"/>
        <v>4852.78</v>
      </c>
      <c r="J36" s="84">
        <f t="shared" si="0"/>
        <v>1.3316869281467009E-3</v>
      </c>
    </row>
    <row r="37" spans="1:10" x14ac:dyDescent="0.25">
      <c r="A37" s="116" t="s">
        <v>175</v>
      </c>
      <c r="B37" s="116"/>
      <c r="C37" s="116"/>
      <c r="D37" s="116" t="s">
        <v>176</v>
      </c>
      <c r="E37" s="116"/>
      <c r="F37" s="82"/>
      <c r="G37" s="116"/>
      <c r="H37" s="116"/>
      <c r="I37" s="80">
        <v>31941.200000000001</v>
      </c>
      <c r="J37" s="81">
        <f t="shared" si="0"/>
        <v>8.7652188043388334E-3</v>
      </c>
    </row>
    <row r="38" spans="1:10" ht="26.4" x14ac:dyDescent="0.25">
      <c r="A38" s="124" t="s">
        <v>283</v>
      </c>
      <c r="B38" s="2" t="s">
        <v>284</v>
      </c>
      <c r="C38" s="124" t="s">
        <v>251</v>
      </c>
      <c r="D38" s="124" t="s">
        <v>285</v>
      </c>
      <c r="E38" s="3" t="s">
        <v>261</v>
      </c>
      <c r="F38" s="2">
        <v>220</v>
      </c>
      <c r="G38" s="83">
        <v>64.599999999999994</v>
      </c>
      <c r="H38" s="83">
        <f>TRUNC(G38 * (1 + 20.34 / 100), 2)</f>
        <v>77.73</v>
      </c>
      <c r="I38" s="83">
        <f>TRUNC(F38 * H38, 2)</f>
        <v>17100.599999999999</v>
      </c>
      <c r="J38" s="84">
        <f t="shared" si="0"/>
        <v>4.6927009844801269E-3</v>
      </c>
    </row>
    <row r="39" spans="1:10" ht="26.4" x14ac:dyDescent="0.25">
      <c r="A39" s="124" t="s">
        <v>286</v>
      </c>
      <c r="B39" s="2" t="s">
        <v>287</v>
      </c>
      <c r="C39" s="124" t="s">
        <v>251</v>
      </c>
      <c r="D39" s="124" t="s">
        <v>288</v>
      </c>
      <c r="E39" s="3" t="s">
        <v>226</v>
      </c>
      <c r="F39" s="2">
        <v>1580</v>
      </c>
      <c r="G39" s="83">
        <v>0.54</v>
      </c>
      <c r="H39" s="83">
        <f>TRUNC(G39 * (1 + 20.34 / 100), 2)</f>
        <v>0.64</v>
      </c>
      <c r="I39" s="83">
        <f>TRUNC(F39 * H39, 2)</f>
        <v>1011.2</v>
      </c>
      <c r="J39" s="84">
        <f t="shared" si="0"/>
        <v>2.7749080356866455E-4</v>
      </c>
    </row>
    <row r="40" spans="1:10" ht="26.4" x14ac:dyDescent="0.25">
      <c r="A40" s="124" t="s">
        <v>289</v>
      </c>
      <c r="B40" s="2" t="s">
        <v>290</v>
      </c>
      <c r="C40" s="124" t="s">
        <v>251</v>
      </c>
      <c r="D40" s="124" t="s">
        <v>291</v>
      </c>
      <c r="E40" s="3" t="s">
        <v>261</v>
      </c>
      <c r="F40" s="2">
        <v>135</v>
      </c>
      <c r="G40" s="83">
        <v>85.13</v>
      </c>
      <c r="H40" s="83">
        <f>TRUNC(G40 * (1 + 20.34 / 100), 2)</f>
        <v>102.44</v>
      </c>
      <c r="I40" s="83">
        <f>TRUNC(F40 * H40, 2)</f>
        <v>13829.4</v>
      </c>
      <c r="J40" s="84">
        <f t="shared" si="0"/>
        <v>3.7950270162900412E-3</v>
      </c>
    </row>
    <row r="41" spans="1:10" x14ac:dyDescent="0.25">
      <c r="A41" s="116" t="s">
        <v>177</v>
      </c>
      <c r="B41" s="116"/>
      <c r="C41" s="116"/>
      <c r="D41" s="116" t="s">
        <v>178</v>
      </c>
      <c r="E41" s="116"/>
      <c r="F41" s="82"/>
      <c r="G41" s="116"/>
      <c r="H41" s="116"/>
      <c r="I41" s="80">
        <v>717586.61</v>
      </c>
      <c r="J41" s="81">
        <f t="shared" si="0"/>
        <v>0.19691820118573367</v>
      </c>
    </row>
    <row r="42" spans="1:10" ht="26.4" x14ac:dyDescent="0.25">
      <c r="A42" s="124" t="s">
        <v>292</v>
      </c>
      <c r="B42" s="2" t="s">
        <v>1630</v>
      </c>
      <c r="C42" s="124" t="s">
        <v>251</v>
      </c>
      <c r="D42" s="124" t="s">
        <v>1631</v>
      </c>
      <c r="E42" s="3" t="s">
        <v>301</v>
      </c>
      <c r="F42" s="2">
        <v>56.4</v>
      </c>
      <c r="G42" s="83">
        <v>16.579999999999998</v>
      </c>
      <c r="H42" s="83">
        <f t="shared" ref="H42:H67" si="5">TRUNC(G42 * (1 + 20.34 / 100), 2)</f>
        <v>19.95</v>
      </c>
      <c r="I42" s="83">
        <f t="shared" ref="I42:I67" si="6">TRUNC(F42 * H42, 2)</f>
        <v>1125.18</v>
      </c>
      <c r="J42" s="84">
        <f t="shared" si="0"/>
        <v>3.0876889078262459E-4</v>
      </c>
    </row>
    <row r="43" spans="1:10" ht="26.4" x14ac:dyDescent="0.25">
      <c r="A43" s="124" t="s">
        <v>295</v>
      </c>
      <c r="B43" s="2" t="s">
        <v>299</v>
      </c>
      <c r="C43" s="124" t="s">
        <v>251</v>
      </c>
      <c r="D43" s="124" t="s">
        <v>300</v>
      </c>
      <c r="E43" s="3" t="s">
        <v>301</v>
      </c>
      <c r="F43" s="2">
        <v>795.8</v>
      </c>
      <c r="G43" s="83">
        <v>15.58</v>
      </c>
      <c r="H43" s="83">
        <f t="shared" si="5"/>
        <v>18.739999999999998</v>
      </c>
      <c r="I43" s="83">
        <f t="shared" si="6"/>
        <v>14913.29</v>
      </c>
      <c r="J43" s="84">
        <f t="shared" si="0"/>
        <v>4.0924652155384985E-3</v>
      </c>
    </row>
    <row r="44" spans="1:10" ht="26.4" x14ac:dyDescent="0.25">
      <c r="A44" s="124" t="s">
        <v>296</v>
      </c>
      <c r="B44" s="2" t="s">
        <v>1632</v>
      </c>
      <c r="C44" s="124" t="s">
        <v>251</v>
      </c>
      <c r="D44" s="124" t="s">
        <v>1633</v>
      </c>
      <c r="E44" s="3" t="s">
        <v>301</v>
      </c>
      <c r="F44" s="2">
        <v>475.8</v>
      </c>
      <c r="G44" s="83">
        <v>13.94</v>
      </c>
      <c r="H44" s="83">
        <f t="shared" si="5"/>
        <v>16.77</v>
      </c>
      <c r="I44" s="83">
        <f t="shared" si="6"/>
        <v>7979.16</v>
      </c>
      <c r="J44" s="84">
        <f t="shared" si="0"/>
        <v>2.1896197786817101E-3</v>
      </c>
    </row>
    <row r="45" spans="1:10" ht="26.4" x14ac:dyDescent="0.25">
      <c r="A45" s="124" t="s">
        <v>297</v>
      </c>
      <c r="B45" s="2" t="s">
        <v>1634</v>
      </c>
      <c r="C45" s="124" t="s">
        <v>251</v>
      </c>
      <c r="D45" s="124" t="s">
        <v>1635</v>
      </c>
      <c r="E45" s="3" t="s">
        <v>301</v>
      </c>
      <c r="F45" s="2">
        <v>355.7</v>
      </c>
      <c r="G45" s="83">
        <v>11.8</v>
      </c>
      <c r="H45" s="83">
        <f t="shared" si="5"/>
        <v>14.2</v>
      </c>
      <c r="I45" s="83">
        <f t="shared" si="6"/>
        <v>5050.9399999999996</v>
      </c>
      <c r="J45" s="84">
        <f t="shared" si="0"/>
        <v>1.3860654661561613E-3</v>
      </c>
    </row>
    <row r="46" spans="1:10" ht="26.4" x14ac:dyDescent="0.25">
      <c r="A46" s="124" t="s">
        <v>298</v>
      </c>
      <c r="B46" s="2" t="s">
        <v>1636</v>
      </c>
      <c r="C46" s="124" t="s">
        <v>251</v>
      </c>
      <c r="D46" s="124" t="s">
        <v>1637</v>
      </c>
      <c r="E46" s="3" t="s">
        <v>301</v>
      </c>
      <c r="F46" s="2">
        <v>345.6</v>
      </c>
      <c r="G46" s="83">
        <v>17.55</v>
      </c>
      <c r="H46" s="83">
        <f t="shared" si="5"/>
        <v>21.11</v>
      </c>
      <c r="I46" s="83">
        <f t="shared" si="6"/>
        <v>7295.61</v>
      </c>
      <c r="J46" s="84">
        <f t="shared" si="0"/>
        <v>2.0020418131166781E-3</v>
      </c>
    </row>
    <row r="47" spans="1:10" ht="26.4" x14ac:dyDescent="0.25">
      <c r="A47" s="124" t="s">
        <v>302</v>
      </c>
      <c r="B47" s="2" t="s">
        <v>293</v>
      </c>
      <c r="C47" s="124" t="s">
        <v>251</v>
      </c>
      <c r="D47" s="124" t="s">
        <v>294</v>
      </c>
      <c r="E47" s="3" t="s">
        <v>261</v>
      </c>
      <c r="F47" s="2">
        <v>21.88</v>
      </c>
      <c r="G47" s="83">
        <v>550.67999999999995</v>
      </c>
      <c r="H47" s="83">
        <f t="shared" si="5"/>
        <v>662.68</v>
      </c>
      <c r="I47" s="83">
        <f t="shared" si="6"/>
        <v>14499.43</v>
      </c>
      <c r="J47" s="84">
        <f t="shared" si="0"/>
        <v>3.9788948595605245E-3</v>
      </c>
    </row>
    <row r="48" spans="1:10" ht="26.4" x14ac:dyDescent="0.25">
      <c r="A48" s="124" t="s">
        <v>303</v>
      </c>
      <c r="B48" s="2" t="s">
        <v>1638</v>
      </c>
      <c r="C48" s="124" t="s">
        <v>251</v>
      </c>
      <c r="D48" s="124" t="s">
        <v>1639</v>
      </c>
      <c r="E48" s="3" t="s">
        <v>226</v>
      </c>
      <c r="F48" s="2">
        <v>96.44</v>
      </c>
      <c r="G48" s="83">
        <v>120.76</v>
      </c>
      <c r="H48" s="83">
        <f t="shared" si="5"/>
        <v>145.32</v>
      </c>
      <c r="I48" s="83">
        <f t="shared" si="6"/>
        <v>14014.66</v>
      </c>
      <c r="J48" s="84">
        <f t="shared" si="0"/>
        <v>3.8458655707492291E-3</v>
      </c>
    </row>
    <row r="49" spans="1:10" ht="39.6" x14ac:dyDescent="0.25">
      <c r="A49" s="124" t="s">
        <v>1640</v>
      </c>
      <c r="B49" s="2" t="s">
        <v>1641</v>
      </c>
      <c r="C49" s="124" t="s">
        <v>251</v>
      </c>
      <c r="D49" s="124" t="s">
        <v>1642</v>
      </c>
      <c r="E49" s="3" t="s">
        <v>261</v>
      </c>
      <c r="F49" s="2">
        <v>17.89</v>
      </c>
      <c r="G49" s="83">
        <v>544.72</v>
      </c>
      <c r="H49" s="83">
        <f t="shared" si="5"/>
        <v>655.51</v>
      </c>
      <c r="I49" s="83">
        <f t="shared" si="6"/>
        <v>11727.07</v>
      </c>
      <c r="J49" s="84">
        <f t="shared" si="0"/>
        <v>3.2181112320074949E-3</v>
      </c>
    </row>
    <row r="50" spans="1:10" ht="26.4" x14ac:dyDescent="0.25">
      <c r="A50" s="124" t="s">
        <v>1643</v>
      </c>
      <c r="B50" s="2" t="s">
        <v>1644</v>
      </c>
      <c r="C50" s="124" t="s">
        <v>251</v>
      </c>
      <c r="D50" s="124" t="s">
        <v>1645</v>
      </c>
      <c r="E50" s="3" t="s">
        <v>301</v>
      </c>
      <c r="F50" s="2">
        <v>52.5</v>
      </c>
      <c r="G50" s="83">
        <v>11.22</v>
      </c>
      <c r="H50" s="83">
        <f t="shared" si="5"/>
        <v>13.5</v>
      </c>
      <c r="I50" s="83">
        <f t="shared" si="6"/>
        <v>708.75</v>
      </c>
      <c r="J50" s="84">
        <f t="shared" si="0"/>
        <v>1.9449328226789063E-4</v>
      </c>
    </row>
    <row r="51" spans="1:10" ht="39.6" x14ac:dyDescent="0.25">
      <c r="A51" s="124" t="s">
        <v>1646</v>
      </c>
      <c r="B51" s="2" t="s">
        <v>1647</v>
      </c>
      <c r="C51" s="124" t="s">
        <v>251</v>
      </c>
      <c r="D51" s="124" t="s">
        <v>1648</v>
      </c>
      <c r="E51" s="3" t="s">
        <v>301</v>
      </c>
      <c r="F51" s="2">
        <v>1320.8</v>
      </c>
      <c r="G51" s="83">
        <v>13.89</v>
      </c>
      <c r="H51" s="83">
        <f t="shared" si="5"/>
        <v>16.71</v>
      </c>
      <c r="I51" s="83">
        <f t="shared" si="6"/>
        <v>22070.560000000001</v>
      </c>
      <c r="J51" s="84">
        <f t="shared" si="0"/>
        <v>6.0565441352951202E-3</v>
      </c>
    </row>
    <row r="52" spans="1:10" ht="39.6" x14ac:dyDescent="0.25">
      <c r="A52" s="124" t="s">
        <v>1649</v>
      </c>
      <c r="B52" s="2" t="s">
        <v>1650</v>
      </c>
      <c r="C52" s="124" t="s">
        <v>251</v>
      </c>
      <c r="D52" s="124" t="s">
        <v>1651</v>
      </c>
      <c r="E52" s="3" t="s">
        <v>301</v>
      </c>
      <c r="F52" s="2">
        <v>443.6</v>
      </c>
      <c r="G52" s="83">
        <v>15.56</v>
      </c>
      <c r="H52" s="83">
        <f t="shared" si="5"/>
        <v>18.72</v>
      </c>
      <c r="I52" s="83">
        <f t="shared" si="6"/>
        <v>8304.19</v>
      </c>
      <c r="J52" s="84">
        <f t="shared" si="0"/>
        <v>2.2788136432821092E-3</v>
      </c>
    </row>
    <row r="53" spans="1:10" ht="39.6" x14ac:dyDescent="0.25">
      <c r="A53" s="124" t="s">
        <v>1652</v>
      </c>
      <c r="B53" s="2" t="s">
        <v>1653</v>
      </c>
      <c r="C53" s="124" t="s">
        <v>251</v>
      </c>
      <c r="D53" s="124" t="s">
        <v>1654</v>
      </c>
      <c r="E53" s="3" t="s">
        <v>301</v>
      </c>
      <c r="F53" s="2">
        <v>96.1</v>
      </c>
      <c r="G53" s="83">
        <v>16.62</v>
      </c>
      <c r="H53" s="83">
        <f t="shared" si="5"/>
        <v>20</v>
      </c>
      <c r="I53" s="83">
        <f t="shared" si="6"/>
        <v>1922</v>
      </c>
      <c r="J53" s="84">
        <f t="shared" si="0"/>
        <v>5.2743010725768717E-4</v>
      </c>
    </row>
    <row r="54" spans="1:10" ht="39.6" x14ac:dyDescent="0.25">
      <c r="A54" s="124" t="s">
        <v>1655</v>
      </c>
      <c r="B54" s="2" t="s">
        <v>1656</v>
      </c>
      <c r="C54" s="124" t="s">
        <v>251</v>
      </c>
      <c r="D54" s="124" t="s">
        <v>1657</v>
      </c>
      <c r="E54" s="3" t="s">
        <v>301</v>
      </c>
      <c r="F54" s="2">
        <v>974.5</v>
      </c>
      <c r="G54" s="83">
        <v>11.68</v>
      </c>
      <c r="H54" s="83">
        <f t="shared" si="5"/>
        <v>14.05</v>
      </c>
      <c r="I54" s="83">
        <f t="shared" si="6"/>
        <v>13691.72</v>
      </c>
      <c r="J54" s="84">
        <f t="shared" si="0"/>
        <v>3.7572452383674401E-3</v>
      </c>
    </row>
    <row r="55" spans="1:10" ht="39.6" x14ac:dyDescent="0.25">
      <c r="A55" s="124" t="s">
        <v>1658</v>
      </c>
      <c r="B55" s="2" t="s">
        <v>1659</v>
      </c>
      <c r="C55" s="124" t="s">
        <v>251</v>
      </c>
      <c r="D55" s="124" t="s">
        <v>1660</v>
      </c>
      <c r="E55" s="3" t="s">
        <v>301</v>
      </c>
      <c r="F55" s="2">
        <v>1087.8</v>
      </c>
      <c r="G55" s="83">
        <v>17.57</v>
      </c>
      <c r="H55" s="83">
        <f t="shared" si="5"/>
        <v>21.14</v>
      </c>
      <c r="I55" s="83">
        <f t="shared" si="6"/>
        <v>22996.09</v>
      </c>
      <c r="J55" s="84">
        <f t="shared" si="0"/>
        <v>6.3105256062473605E-3</v>
      </c>
    </row>
    <row r="56" spans="1:10" ht="39.6" x14ac:dyDescent="0.25">
      <c r="A56" s="124" t="s">
        <v>1661</v>
      </c>
      <c r="B56" s="2" t="s">
        <v>1662</v>
      </c>
      <c r="C56" s="124" t="s">
        <v>251</v>
      </c>
      <c r="D56" s="124" t="s">
        <v>1663</v>
      </c>
      <c r="E56" s="3" t="s">
        <v>301</v>
      </c>
      <c r="F56" s="2">
        <v>1132.8</v>
      </c>
      <c r="G56" s="83">
        <v>11.05</v>
      </c>
      <c r="H56" s="83">
        <f t="shared" si="5"/>
        <v>13.29</v>
      </c>
      <c r="I56" s="83">
        <f t="shared" si="6"/>
        <v>15054.91</v>
      </c>
      <c r="J56" s="84">
        <f t="shared" si="0"/>
        <v>4.1313281977392443E-3</v>
      </c>
    </row>
    <row r="57" spans="1:10" ht="39.6" x14ac:dyDescent="0.25">
      <c r="A57" s="124" t="s">
        <v>1664</v>
      </c>
      <c r="B57" s="2" t="s">
        <v>1665</v>
      </c>
      <c r="C57" s="124" t="s">
        <v>251</v>
      </c>
      <c r="D57" s="124" t="s">
        <v>1666</v>
      </c>
      <c r="E57" s="3" t="s">
        <v>261</v>
      </c>
      <c r="F57" s="2">
        <v>13.92</v>
      </c>
      <c r="G57" s="83">
        <v>621.94000000000005</v>
      </c>
      <c r="H57" s="83">
        <f t="shared" si="5"/>
        <v>748.44</v>
      </c>
      <c r="I57" s="83">
        <f t="shared" si="6"/>
        <v>10418.280000000001</v>
      </c>
      <c r="J57" s="84">
        <f t="shared" si="0"/>
        <v>2.8589565753593224E-3</v>
      </c>
    </row>
    <row r="58" spans="1:10" ht="52.8" x14ac:dyDescent="0.25">
      <c r="A58" s="124" t="s">
        <v>1667</v>
      </c>
      <c r="B58" s="2" t="s">
        <v>1668</v>
      </c>
      <c r="C58" s="124" t="s">
        <v>251</v>
      </c>
      <c r="D58" s="124" t="s">
        <v>1669</v>
      </c>
      <c r="E58" s="3" t="s">
        <v>261</v>
      </c>
      <c r="F58" s="2">
        <v>42.8</v>
      </c>
      <c r="G58" s="83">
        <v>504.86</v>
      </c>
      <c r="H58" s="83">
        <f t="shared" si="5"/>
        <v>607.54</v>
      </c>
      <c r="I58" s="83">
        <f t="shared" si="6"/>
        <v>26002.71</v>
      </c>
      <c r="J58" s="84">
        <f t="shared" si="0"/>
        <v>7.1355942374040238E-3</v>
      </c>
    </row>
    <row r="59" spans="1:10" ht="39.6" x14ac:dyDescent="0.25">
      <c r="A59" s="124" t="s">
        <v>1670</v>
      </c>
      <c r="B59" s="2" t="s">
        <v>1671</v>
      </c>
      <c r="C59" s="124" t="s">
        <v>251</v>
      </c>
      <c r="D59" s="124" t="s">
        <v>1672</v>
      </c>
      <c r="E59" s="3" t="s">
        <v>226</v>
      </c>
      <c r="F59" s="2">
        <v>227.7</v>
      </c>
      <c r="G59" s="83">
        <v>35.58</v>
      </c>
      <c r="H59" s="83">
        <f t="shared" si="5"/>
        <v>42.81</v>
      </c>
      <c r="I59" s="83">
        <f t="shared" si="6"/>
        <v>9747.83</v>
      </c>
      <c r="J59" s="84">
        <f t="shared" si="0"/>
        <v>2.6749734768104581E-3</v>
      </c>
    </row>
    <row r="60" spans="1:10" ht="39.6" x14ac:dyDescent="0.25">
      <c r="A60" s="124" t="s">
        <v>1673</v>
      </c>
      <c r="B60" s="2" t="s">
        <v>1674</v>
      </c>
      <c r="C60" s="124" t="s">
        <v>251</v>
      </c>
      <c r="D60" s="124" t="s">
        <v>1675</v>
      </c>
      <c r="E60" s="3" t="s">
        <v>226</v>
      </c>
      <c r="F60" s="2">
        <v>645.88</v>
      </c>
      <c r="G60" s="83">
        <v>53.67</v>
      </c>
      <c r="H60" s="83">
        <f t="shared" si="5"/>
        <v>64.58</v>
      </c>
      <c r="I60" s="83">
        <f t="shared" si="6"/>
        <v>41710.93</v>
      </c>
      <c r="J60" s="84">
        <f t="shared" si="0"/>
        <v>1.1446202020664872E-2</v>
      </c>
    </row>
    <row r="61" spans="1:10" ht="39.6" x14ac:dyDescent="0.25">
      <c r="A61" s="124" t="s">
        <v>1676</v>
      </c>
      <c r="B61" s="2" t="s">
        <v>1677</v>
      </c>
      <c r="C61" s="124" t="s">
        <v>251</v>
      </c>
      <c r="D61" s="124" t="s">
        <v>1678</v>
      </c>
      <c r="E61" s="3" t="s">
        <v>301</v>
      </c>
      <c r="F61" s="2">
        <v>83.5</v>
      </c>
      <c r="G61" s="83">
        <v>15.16</v>
      </c>
      <c r="H61" s="83">
        <f t="shared" si="5"/>
        <v>18.239999999999998</v>
      </c>
      <c r="I61" s="83">
        <f t="shared" si="6"/>
        <v>1523.04</v>
      </c>
      <c r="J61" s="84">
        <f t="shared" si="0"/>
        <v>4.1794856948894267E-4</v>
      </c>
    </row>
    <row r="62" spans="1:10" ht="39.6" x14ac:dyDescent="0.25">
      <c r="A62" s="124" t="s">
        <v>1679</v>
      </c>
      <c r="B62" s="2" t="s">
        <v>1680</v>
      </c>
      <c r="C62" s="124" t="s">
        <v>251</v>
      </c>
      <c r="D62" s="124" t="s">
        <v>1681</v>
      </c>
      <c r="E62" s="3" t="s">
        <v>301</v>
      </c>
      <c r="F62" s="2">
        <v>379</v>
      </c>
      <c r="G62" s="83">
        <v>14.44</v>
      </c>
      <c r="H62" s="83">
        <f t="shared" si="5"/>
        <v>17.37</v>
      </c>
      <c r="I62" s="83">
        <f t="shared" si="6"/>
        <v>6583.23</v>
      </c>
      <c r="J62" s="84">
        <f t="shared" si="0"/>
        <v>1.8065523959427802E-3</v>
      </c>
    </row>
    <row r="63" spans="1:10" ht="39.6" x14ac:dyDescent="0.25">
      <c r="A63" s="124" t="s">
        <v>1682</v>
      </c>
      <c r="B63" s="2" t="s">
        <v>1683</v>
      </c>
      <c r="C63" s="124" t="s">
        <v>251</v>
      </c>
      <c r="D63" s="124" t="s">
        <v>1684</v>
      </c>
      <c r="E63" s="3" t="s">
        <v>301</v>
      </c>
      <c r="F63" s="2">
        <v>541</v>
      </c>
      <c r="G63" s="83">
        <v>13</v>
      </c>
      <c r="H63" s="83">
        <f t="shared" si="5"/>
        <v>15.64</v>
      </c>
      <c r="I63" s="83">
        <f t="shared" si="6"/>
        <v>8461.24</v>
      </c>
      <c r="J63" s="84">
        <f t="shared" si="0"/>
        <v>2.3219108848767079E-3</v>
      </c>
    </row>
    <row r="64" spans="1:10" ht="39.6" x14ac:dyDescent="0.25">
      <c r="A64" s="124" t="s">
        <v>1685</v>
      </c>
      <c r="B64" s="2" t="s">
        <v>1686</v>
      </c>
      <c r="C64" s="124" t="s">
        <v>251</v>
      </c>
      <c r="D64" s="124" t="s">
        <v>1687</v>
      </c>
      <c r="E64" s="3" t="s">
        <v>301</v>
      </c>
      <c r="F64" s="2">
        <v>663.1</v>
      </c>
      <c r="G64" s="83">
        <v>15.7</v>
      </c>
      <c r="H64" s="83">
        <f t="shared" si="5"/>
        <v>18.89</v>
      </c>
      <c r="I64" s="83">
        <f t="shared" si="6"/>
        <v>12525.95</v>
      </c>
      <c r="J64" s="84">
        <f t="shared" si="0"/>
        <v>3.4373377481812838E-3</v>
      </c>
    </row>
    <row r="65" spans="1:10" ht="52.8" x14ac:dyDescent="0.25">
      <c r="A65" s="124" t="s">
        <v>1688</v>
      </c>
      <c r="B65" s="2" t="s">
        <v>1689</v>
      </c>
      <c r="C65" s="124" t="s">
        <v>251</v>
      </c>
      <c r="D65" s="124" t="s">
        <v>1690</v>
      </c>
      <c r="E65" s="3" t="s">
        <v>261</v>
      </c>
      <c r="F65" s="2">
        <v>39</v>
      </c>
      <c r="G65" s="83">
        <v>501.83</v>
      </c>
      <c r="H65" s="83">
        <f t="shared" si="5"/>
        <v>603.9</v>
      </c>
      <c r="I65" s="83">
        <f t="shared" si="6"/>
        <v>23552.1</v>
      </c>
      <c r="J65" s="84">
        <f t="shared" si="0"/>
        <v>6.4631043856107039E-3</v>
      </c>
    </row>
    <row r="66" spans="1:10" ht="39.6" x14ac:dyDescent="0.25">
      <c r="A66" s="124" t="s">
        <v>1691</v>
      </c>
      <c r="B66" s="2" t="s">
        <v>1692</v>
      </c>
      <c r="C66" s="124" t="s">
        <v>251</v>
      </c>
      <c r="D66" s="124" t="s">
        <v>1693</v>
      </c>
      <c r="E66" s="3" t="s">
        <v>226</v>
      </c>
      <c r="F66" s="2">
        <v>1834.07</v>
      </c>
      <c r="G66" s="83">
        <v>177.87</v>
      </c>
      <c r="H66" s="83">
        <f t="shared" si="5"/>
        <v>214.04</v>
      </c>
      <c r="I66" s="83">
        <f t="shared" si="6"/>
        <v>392564.34</v>
      </c>
      <c r="J66" s="84">
        <f t="shared" si="0"/>
        <v>0.10772645783129198</v>
      </c>
    </row>
    <row r="67" spans="1:10" ht="52.8" x14ac:dyDescent="0.25">
      <c r="A67" s="124" t="s">
        <v>1970</v>
      </c>
      <c r="B67" s="2" t="s">
        <v>1971</v>
      </c>
      <c r="C67" s="124" t="s">
        <v>251</v>
      </c>
      <c r="D67" s="124" t="s">
        <v>1972</v>
      </c>
      <c r="E67" s="3" t="s">
        <v>301</v>
      </c>
      <c r="F67" s="2">
        <v>1220</v>
      </c>
      <c r="G67" s="83">
        <v>15.77</v>
      </c>
      <c r="H67" s="83">
        <f t="shared" si="5"/>
        <v>18.97</v>
      </c>
      <c r="I67" s="83">
        <f t="shared" si="6"/>
        <v>23143.4</v>
      </c>
      <c r="J67" s="84">
        <f t="shared" si="0"/>
        <v>6.3509500230528402E-3</v>
      </c>
    </row>
    <row r="68" spans="1:10" x14ac:dyDescent="0.25">
      <c r="A68" s="116" t="s">
        <v>179</v>
      </c>
      <c r="B68" s="116"/>
      <c r="C68" s="116"/>
      <c r="D68" s="116" t="s">
        <v>180</v>
      </c>
      <c r="E68" s="116"/>
      <c r="F68" s="82"/>
      <c r="G68" s="116"/>
      <c r="H68" s="116"/>
      <c r="I68" s="80">
        <v>667265.92000000004</v>
      </c>
      <c r="J68" s="81">
        <f t="shared" si="0"/>
        <v>0.18310933181841796</v>
      </c>
    </row>
    <row r="69" spans="1:10" ht="52.8" x14ac:dyDescent="0.25">
      <c r="A69" s="124" t="s">
        <v>304</v>
      </c>
      <c r="B69" s="2" t="s">
        <v>307</v>
      </c>
      <c r="C69" s="124" t="s">
        <v>251</v>
      </c>
      <c r="D69" s="124" t="s">
        <v>308</v>
      </c>
      <c r="E69" s="3" t="s">
        <v>226</v>
      </c>
      <c r="F69" s="2">
        <v>4881.45</v>
      </c>
      <c r="G69" s="83">
        <v>7.19</v>
      </c>
      <c r="H69" s="83">
        <f t="shared" ref="H69:H75" si="7">TRUNC(G69 * (1 + 20.34 / 100), 2)</f>
        <v>8.65</v>
      </c>
      <c r="I69" s="83">
        <f t="shared" ref="I69:I75" si="8">TRUNC(F69 * H69, 2)</f>
        <v>42224.54</v>
      </c>
      <c r="J69" s="84">
        <f t="shared" si="0"/>
        <v>1.1587145505258327E-2</v>
      </c>
    </row>
    <row r="70" spans="1:10" ht="52.8" x14ac:dyDescent="0.25">
      <c r="A70" s="124" t="s">
        <v>306</v>
      </c>
      <c r="B70" s="2" t="s">
        <v>310</v>
      </c>
      <c r="C70" s="124" t="s">
        <v>251</v>
      </c>
      <c r="D70" s="124" t="s">
        <v>311</v>
      </c>
      <c r="E70" s="3" t="s">
        <v>226</v>
      </c>
      <c r="F70" s="2">
        <v>4881.45</v>
      </c>
      <c r="G70" s="83">
        <v>29.87</v>
      </c>
      <c r="H70" s="83">
        <f t="shared" si="7"/>
        <v>35.94</v>
      </c>
      <c r="I70" s="83">
        <f t="shared" si="8"/>
        <v>175439.31</v>
      </c>
      <c r="J70" s="84">
        <f t="shared" ref="J70:J133" si="9">I70 / 3644084.73</f>
        <v>4.8143586935751631E-2</v>
      </c>
    </row>
    <row r="71" spans="1:10" ht="39.6" x14ac:dyDescent="0.25">
      <c r="A71" s="124" t="s">
        <v>309</v>
      </c>
      <c r="B71" s="2" t="s">
        <v>317</v>
      </c>
      <c r="C71" s="124" t="s">
        <v>251</v>
      </c>
      <c r="D71" s="124" t="s">
        <v>318</v>
      </c>
      <c r="E71" s="3" t="s">
        <v>226</v>
      </c>
      <c r="F71" s="2">
        <v>122.76</v>
      </c>
      <c r="G71" s="83">
        <v>152.47</v>
      </c>
      <c r="H71" s="83">
        <f t="shared" si="7"/>
        <v>183.48</v>
      </c>
      <c r="I71" s="83">
        <f t="shared" si="8"/>
        <v>22524</v>
      </c>
      <c r="J71" s="84">
        <f t="shared" si="9"/>
        <v>6.1809759291738533E-3</v>
      </c>
    </row>
    <row r="72" spans="1:10" ht="39.6" x14ac:dyDescent="0.25">
      <c r="A72" s="124" t="s">
        <v>312</v>
      </c>
      <c r="B72" s="2" t="s">
        <v>313</v>
      </c>
      <c r="C72" s="124" t="s">
        <v>213</v>
      </c>
      <c r="D72" s="124" t="s">
        <v>314</v>
      </c>
      <c r="E72" s="3" t="s">
        <v>226</v>
      </c>
      <c r="F72" s="2">
        <v>1589</v>
      </c>
      <c r="G72" s="83">
        <v>54.42</v>
      </c>
      <c r="H72" s="83">
        <f t="shared" si="7"/>
        <v>65.48</v>
      </c>
      <c r="I72" s="83">
        <f t="shared" si="8"/>
        <v>104047.72</v>
      </c>
      <c r="J72" s="84">
        <f t="shared" si="9"/>
        <v>2.8552497460727265E-2</v>
      </c>
    </row>
    <row r="73" spans="1:10" ht="39.6" x14ac:dyDescent="0.25">
      <c r="A73" s="124" t="s">
        <v>315</v>
      </c>
      <c r="B73" s="2" t="s">
        <v>313</v>
      </c>
      <c r="C73" s="124" t="s">
        <v>213</v>
      </c>
      <c r="D73" s="124" t="s">
        <v>314</v>
      </c>
      <c r="E73" s="3" t="s">
        <v>226</v>
      </c>
      <c r="F73" s="2">
        <v>108.95</v>
      </c>
      <c r="G73" s="83">
        <v>54.42</v>
      </c>
      <c r="H73" s="83">
        <f t="shared" si="7"/>
        <v>65.48</v>
      </c>
      <c r="I73" s="83">
        <f t="shared" si="8"/>
        <v>7134.04</v>
      </c>
      <c r="J73" s="84">
        <f t="shared" si="9"/>
        <v>1.957704205192836E-3</v>
      </c>
    </row>
    <row r="74" spans="1:10" ht="39.6" x14ac:dyDescent="0.25">
      <c r="A74" s="124" t="s">
        <v>316</v>
      </c>
      <c r="B74" s="2" t="s">
        <v>320</v>
      </c>
      <c r="C74" s="124" t="s">
        <v>213</v>
      </c>
      <c r="D74" s="124" t="s">
        <v>321</v>
      </c>
      <c r="E74" s="3" t="s">
        <v>226</v>
      </c>
      <c r="F74" s="2">
        <v>22.49</v>
      </c>
      <c r="G74" s="83">
        <v>90.86</v>
      </c>
      <c r="H74" s="83">
        <f t="shared" si="7"/>
        <v>109.34</v>
      </c>
      <c r="I74" s="83">
        <f t="shared" si="8"/>
        <v>2459.0500000000002</v>
      </c>
      <c r="J74" s="84">
        <f t="shared" si="9"/>
        <v>6.7480593405411845E-4</v>
      </c>
    </row>
    <row r="75" spans="1:10" ht="39.6" x14ac:dyDescent="0.25">
      <c r="A75" s="124" t="s">
        <v>319</v>
      </c>
      <c r="B75" s="2" t="s">
        <v>2891</v>
      </c>
      <c r="C75" s="124" t="s">
        <v>251</v>
      </c>
      <c r="D75" s="124" t="s">
        <v>2892</v>
      </c>
      <c r="E75" s="3" t="s">
        <v>226</v>
      </c>
      <c r="F75" s="2">
        <v>2440.7199999999998</v>
      </c>
      <c r="G75" s="83">
        <v>106.72</v>
      </c>
      <c r="H75" s="83">
        <f t="shared" si="7"/>
        <v>128.41999999999999</v>
      </c>
      <c r="I75" s="83">
        <f t="shared" si="8"/>
        <v>313437.26</v>
      </c>
      <c r="J75" s="84">
        <f t="shared" si="9"/>
        <v>8.6012615848259935E-2</v>
      </c>
    </row>
    <row r="76" spans="1:10" x14ac:dyDescent="0.25">
      <c r="A76" s="116" t="s">
        <v>181</v>
      </c>
      <c r="B76" s="116"/>
      <c r="C76" s="116"/>
      <c r="D76" s="116" t="s">
        <v>182</v>
      </c>
      <c r="E76" s="116"/>
      <c r="F76" s="82"/>
      <c r="G76" s="116"/>
      <c r="H76" s="116"/>
      <c r="I76" s="80">
        <v>61761.29</v>
      </c>
      <c r="J76" s="81">
        <f t="shared" si="9"/>
        <v>1.6948368266947515E-2</v>
      </c>
    </row>
    <row r="77" spans="1:10" ht="39.6" x14ac:dyDescent="0.25">
      <c r="A77" s="124" t="s">
        <v>322</v>
      </c>
      <c r="B77" s="2" t="s">
        <v>323</v>
      </c>
      <c r="C77" s="124" t="s">
        <v>251</v>
      </c>
      <c r="D77" s="124" t="s">
        <v>324</v>
      </c>
      <c r="E77" s="3" t="s">
        <v>226</v>
      </c>
      <c r="F77" s="2">
        <v>46.51</v>
      </c>
      <c r="G77" s="83">
        <v>740.37</v>
      </c>
      <c r="H77" s="83">
        <f>TRUNC(G77 * (1 + 20.34 / 100), 2)</f>
        <v>890.96</v>
      </c>
      <c r="I77" s="83">
        <f>TRUNC(F77 * H77, 2)</f>
        <v>41438.54</v>
      </c>
      <c r="J77" s="84">
        <f t="shared" si="9"/>
        <v>1.1371453484288221E-2</v>
      </c>
    </row>
    <row r="78" spans="1:10" x14ac:dyDescent="0.25">
      <c r="A78" s="124" t="s">
        <v>325</v>
      </c>
      <c r="B78" s="2" t="s">
        <v>326</v>
      </c>
      <c r="C78" s="124" t="s">
        <v>213</v>
      </c>
      <c r="D78" s="124" t="s">
        <v>1973</v>
      </c>
      <c r="E78" s="3" t="s">
        <v>226</v>
      </c>
      <c r="F78" s="2">
        <v>35</v>
      </c>
      <c r="G78" s="83">
        <v>482.51</v>
      </c>
      <c r="H78" s="83">
        <f>TRUNC(G78 * (1 + 20.34 / 100), 2)</f>
        <v>580.65</v>
      </c>
      <c r="I78" s="83">
        <f>TRUNC(F78 * H78, 2)</f>
        <v>20322.75</v>
      </c>
      <c r="J78" s="84">
        <f t="shared" si="9"/>
        <v>5.5769147826592938E-3</v>
      </c>
    </row>
    <row r="79" spans="1:10" x14ac:dyDescent="0.25">
      <c r="A79" s="116" t="s">
        <v>183</v>
      </c>
      <c r="B79" s="116"/>
      <c r="C79" s="116"/>
      <c r="D79" s="116" t="s">
        <v>184</v>
      </c>
      <c r="E79" s="116"/>
      <c r="F79" s="82"/>
      <c r="G79" s="116"/>
      <c r="H79" s="116"/>
      <c r="I79" s="80">
        <v>31281.27</v>
      </c>
      <c r="J79" s="81">
        <f t="shared" si="9"/>
        <v>8.5841225760960836E-3</v>
      </c>
    </row>
    <row r="80" spans="1:10" ht="39.6" x14ac:dyDescent="0.25">
      <c r="A80" s="124" t="s">
        <v>328</v>
      </c>
      <c r="B80" s="2" t="s">
        <v>329</v>
      </c>
      <c r="C80" s="124" t="s">
        <v>251</v>
      </c>
      <c r="D80" s="124" t="s">
        <v>330</v>
      </c>
      <c r="E80" s="3" t="s">
        <v>2</v>
      </c>
      <c r="F80" s="2">
        <v>11</v>
      </c>
      <c r="G80" s="83">
        <v>239.34</v>
      </c>
      <c r="H80" s="83">
        <f t="shared" ref="H80:H90" si="10">TRUNC(G80 * (1 + 20.34 / 100), 2)</f>
        <v>288.02</v>
      </c>
      <c r="I80" s="83">
        <f t="shared" ref="I80:I90" si="11">TRUNC(F80 * H80, 2)</f>
        <v>3168.22</v>
      </c>
      <c r="J80" s="84">
        <f t="shared" si="9"/>
        <v>8.6941447160039003E-4</v>
      </c>
    </row>
    <row r="81" spans="1:10" ht="52.8" x14ac:dyDescent="0.25">
      <c r="A81" s="124" t="s">
        <v>331</v>
      </c>
      <c r="B81" s="2" t="s">
        <v>332</v>
      </c>
      <c r="C81" s="124" t="s">
        <v>251</v>
      </c>
      <c r="D81" s="124" t="s">
        <v>333</v>
      </c>
      <c r="E81" s="3" t="s">
        <v>2</v>
      </c>
      <c r="F81" s="2">
        <v>6</v>
      </c>
      <c r="G81" s="83">
        <v>598.51</v>
      </c>
      <c r="H81" s="83">
        <f t="shared" si="10"/>
        <v>720.24</v>
      </c>
      <c r="I81" s="83">
        <f t="shared" si="11"/>
        <v>4321.4399999999996</v>
      </c>
      <c r="J81" s="84">
        <f t="shared" si="9"/>
        <v>1.1858780243015918E-3</v>
      </c>
    </row>
    <row r="82" spans="1:10" ht="26.4" x14ac:dyDescent="0.25">
      <c r="A82" s="124" t="s">
        <v>334</v>
      </c>
      <c r="B82" s="2" t="s">
        <v>335</v>
      </c>
      <c r="C82" s="124" t="s">
        <v>251</v>
      </c>
      <c r="D82" s="124" t="s">
        <v>336</v>
      </c>
      <c r="E82" s="3" t="s">
        <v>2</v>
      </c>
      <c r="F82" s="2">
        <v>3</v>
      </c>
      <c r="G82" s="83">
        <v>618.53</v>
      </c>
      <c r="H82" s="83">
        <f t="shared" si="10"/>
        <v>744.33</v>
      </c>
      <c r="I82" s="83">
        <f t="shared" si="11"/>
        <v>2232.9899999999998</v>
      </c>
      <c r="J82" s="84">
        <f t="shared" si="9"/>
        <v>6.1277115255220743E-4</v>
      </c>
    </row>
    <row r="83" spans="1:10" ht="26.4" x14ac:dyDescent="0.25">
      <c r="A83" s="124" t="s">
        <v>337</v>
      </c>
      <c r="B83" s="2" t="s">
        <v>338</v>
      </c>
      <c r="C83" s="124" t="s">
        <v>251</v>
      </c>
      <c r="D83" s="124" t="s">
        <v>339</v>
      </c>
      <c r="E83" s="3" t="s">
        <v>2</v>
      </c>
      <c r="F83" s="2">
        <v>6</v>
      </c>
      <c r="G83" s="83">
        <v>258.63</v>
      </c>
      <c r="H83" s="83">
        <f t="shared" si="10"/>
        <v>311.23</v>
      </c>
      <c r="I83" s="83">
        <f t="shared" si="11"/>
        <v>1867.38</v>
      </c>
      <c r="J83" s="84">
        <f t="shared" si="9"/>
        <v>5.1244143272157123E-4</v>
      </c>
    </row>
    <row r="84" spans="1:10" ht="39.6" x14ac:dyDescent="0.25">
      <c r="A84" s="124" t="s">
        <v>340</v>
      </c>
      <c r="B84" s="2" t="s">
        <v>341</v>
      </c>
      <c r="C84" s="124" t="s">
        <v>251</v>
      </c>
      <c r="D84" s="124" t="s">
        <v>342</v>
      </c>
      <c r="E84" s="3" t="s">
        <v>2</v>
      </c>
      <c r="F84" s="2">
        <v>10</v>
      </c>
      <c r="G84" s="83">
        <v>182.34</v>
      </c>
      <c r="H84" s="83">
        <f t="shared" si="10"/>
        <v>219.42</v>
      </c>
      <c r="I84" s="83">
        <f t="shared" si="11"/>
        <v>2194.1999999999998</v>
      </c>
      <c r="J84" s="84">
        <f t="shared" si="9"/>
        <v>6.0212650434173626E-4</v>
      </c>
    </row>
    <row r="85" spans="1:10" ht="26.4" x14ac:dyDescent="0.25">
      <c r="A85" s="124" t="s">
        <v>343</v>
      </c>
      <c r="B85" s="2" t="s">
        <v>344</v>
      </c>
      <c r="C85" s="124" t="s">
        <v>251</v>
      </c>
      <c r="D85" s="124" t="s">
        <v>345</v>
      </c>
      <c r="E85" s="3" t="s">
        <v>2</v>
      </c>
      <c r="F85" s="2">
        <v>17</v>
      </c>
      <c r="G85" s="83">
        <v>354.04</v>
      </c>
      <c r="H85" s="83">
        <f t="shared" si="10"/>
        <v>426.05</v>
      </c>
      <c r="I85" s="83">
        <f t="shared" si="11"/>
        <v>7242.85</v>
      </c>
      <c r="J85" s="84">
        <f t="shared" si="9"/>
        <v>1.9875635548133922E-3</v>
      </c>
    </row>
    <row r="86" spans="1:10" ht="26.4" x14ac:dyDescent="0.25">
      <c r="A86" s="124" t="s">
        <v>346</v>
      </c>
      <c r="B86" s="2" t="s">
        <v>347</v>
      </c>
      <c r="C86" s="124" t="s">
        <v>251</v>
      </c>
      <c r="D86" s="124" t="s">
        <v>348</v>
      </c>
      <c r="E86" s="3" t="s">
        <v>2</v>
      </c>
      <c r="F86" s="2">
        <v>6</v>
      </c>
      <c r="G86" s="83">
        <v>274.10000000000002</v>
      </c>
      <c r="H86" s="83">
        <f t="shared" si="10"/>
        <v>329.85</v>
      </c>
      <c r="I86" s="83">
        <f t="shared" si="11"/>
        <v>1979.1</v>
      </c>
      <c r="J86" s="84">
        <f t="shared" si="9"/>
        <v>5.4309933677090978E-4</v>
      </c>
    </row>
    <row r="87" spans="1:10" ht="39.6" x14ac:dyDescent="0.25">
      <c r="A87" s="124" t="s">
        <v>349</v>
      </c>
      <c r="B87" s="2" t="s">
        <v>350</v>
      </c>
      <c r="C87" s="124" t="s">
        <v>251</v>
      </c>
      <c r="D87" s="124" t="s">
        <v>351</v>
      </c>
      <c r="E87" s="3" t="s">
        <v>2</v>
      </c>
      <c r="F87" s="2">
        <v>4</v>
      </c>
      <c r="G87" s="83">
        <v>339.72</v>
      </c>
      <c r="H87" s="83">
        <f t="shared" si="10"/>
        <v>408.81</v>
      </c>
      <c r="I87" s="83">
        <f t="shared" si="11"/>
        <v>1635.24</v>
      </c>
      <c r="J87" s="84">
        <f t="shared" si="9"/>
        <v>4.4873819385643097E-4</v>
      </c>
    </row>
    <row r="88" spans="1:10" ht="26.4" x14ac:dyDescent="0.25">
      <c r="A88" s="124" t="s">
        <v>352</v>
      </c>
      <c r="B88" s="2" t="s">
        <v>353</v>
      </c>
      <c r="C88" s="124" t="s">
        <v>251</v>
      </c>
      <c r="D88" s="124" t="s">
        <v>354</v>
      </c>
      <c r="E88" s="3" t="s">
        <v>2</v>
      </c>
      <c r="F88" s="2">
        <v>5</v>
      </c>
      <c r="G88" s="83">
        <v>253.28</v>
      </c>
      <c r="H88" s="83">
        <f t="shared" si="10"/>
        <v>304.79000000000002</v>
      </c>
      <c r="I88" s="83">
        <f t="shared" si="11"/>
        <v>1523.95</v>
      </c>
      <c r="J88" s="84">
        <f t="shared" si="9"/>
        <v>4.1819828925876814E-4</v>
      </c>
    </row>
    <row r="89" spans="1:10" ht="26.4" x14ac:dyDescent="0.25">
      <c r="A89" s="124" t="s">
        <v>355</v>
      </c>
      <c r="B89" s="2" t="s">
        <v>356</v>
      </c>
      <c r="C89" s="124" t="s">
        <v>213</v>
      </c>
      <c r="D89" s="124" t="s">
        <v>357</v>
      </c>
      <c r="E89" s="3" t="s">
        <v>218</v>
      </c>
      <c r="F89" s="2">
        <v>6</v>
      </c>
      <c r="G89" s="83">
        <v>424.15</v>
      </c>
      <c r="H89" s="83">
        <f t="shared" si="10"/>
        <v>510.42</v>
      </c>
      <c r="I89" s="83">
        <f t="shared" si="11"/>
        <v>3062.52</v>
      </c>
      <c r="J89" s="84">
        <f t="shared" si="9"/>
        <v>8.4040855987451205E-4</v>
      </c>
    </row>
    <row r="90" spans="1:10" ht="26.4" x14ac:dyDescent="0.25">
      <c r="A90" s="124" t="s">
        <v>358</v>
      </c>
      <c r="B90" s="2" t="s">
        <v>359</v>
      </c>
      <c r="C90" s="124" t="s">
        <v>251</v>
      </c>
      <c r="D90" s="124" t="s">
        <v>360</v>
      </c>
      <c r="E90" s="3" t="s">
        <v>2</v>
      </c>
      <c r="F90" s="2">
        <v>6</v>
      </c>
      <c r="G90" s="83">
        <v>284.39</v>
      </c>
      <c r="H90" s="83">
        <f t="shared" si="10"/>
        <v>342.23</v>
      </c>
      <c r="I90" s="83">
        <f t="shared" si="11"/>
        <v>2053.38</v>
      </c>
      <c r="J90" s="84">
        <f t="shared" si="9"/>
        <v>5.634830560045732E-4</v>
      </c>
    </row>
    <row r="91" spans="1:10" x14ac:dyDescent="0.25">
      <c r="A91" s="116" t="s">
        <v>185</v>
      </c>
      <c r="B91" s="116"/>
      <c r="C91" s="116"/>
      <c r="D91" s="116" t="s">
        <v>186</v>
      </c>
      <c r="E91" s="116"/>
      <c r="F91" s="82"/>
      <c r="G91" s="116"/>
      <c r="H91" s="116"/>
      <c r="I91" s="80">
        <v>232441.88</v>
      </c>
      <c r="J91" s="81">
        <f t="shared" si="9"/>
        <v>6.3786079968563197E-2</v>
      </c>
    </row>
    <row r="92" spans="1:10" ht="66" x14ac:dyDescent="0.25">
      <c r="A92" s="124" t="s">
        <v>361</v>
      </c>
      <c r="B92" s="2" t="s">
        <v>362</v>
      </c>
      <c r="C92" s="124" t="s">
        <v>251</v>
      </c>
      <c r="D92" s="124" t="s">
        <v>363</v>
      </c>
      <c r="E92" s="3" t="s">
        <v>226</v>
      </c>
      <c r="F92" s="2">
        <v>116.03</v>
      </c>
      <c r="G92" s="83">
        <v>454.34</v>
      </c>
      <c r="H92" s="83">
        <f t="shared" ref="H92:H101" si="12">TRUNC(G92 * (1 + 20.34 / 100), 2)</f>
        <v>546.75</v>
      </c>
      <c r="I92" s="83">
        <f t="shared" ref="I92:I101" si="13">TRUNC(F92 * H92, 2)</f>
        <v>63439.4</v>
      </c>
      <c r="J92" s="84">
        <f t="shared" si="9"/>
        <v>1.7408870731718689E-2</v>
      </c>
    </row>
    <row r="93" spans="1:10" ht="39.6" x14ac:dyDescent="0.25">
      <c r="A93" s="124" t="s">
        <v>364</v>
      </c>
      <c r="B93" s="2" t="s">
        <v>365</v>
      </c>
      <c r="C93" s="124" t="s">
        <v>251</v>
      </c>
      <c r="D93" s="124" t="s">
        <v>366</v>
      </c>
      <c r="E93" s="3" t="s">
        <v>226</v>
      </c>
      <c r="F93" s="2">
        <v>45.48</v>
      </c>
      <c r="G93" s="83">
        <v>754.81</v>
      </c>
      <c r="H93" s="83">
        <f t="shared" si="12"/>
        <v>908.33</v>
      </c>
      <c r="I93" s="83">
        <f t="shared" si="13"/>
        <v>41310.839999999997</v>
      </c>
      <c r="J93" s="84">
        <f t="shared" si="9"/>
        <v>1.1336410391313815E-2</v>
      </c>
    </row>
    <row r="94" spans="1:10" ht="26.4" x14ac:dyDescent="0.25">
      <c r="A94" s="124" t="s">
        <v>367</v>
      </c>
      <c r="B94" s="2" t="s">
        <v>368</v>
      </c>
      <c r="C94" s="124" t="s">
        <v>251</v>
      </c>
      <c r="D94" s="124" t="s">
        <v>369</v>
      </c>
      <c r="E94" s="3" t="s">
        <v>230</v>
      </c>
      <c r="F94" s="2">
        <v>278.61</v>
      </c>
      <c r="G94" s="83">
        <v>30.39</v>
      </c>
      <c r="H94" s="83">
        <f t="shared" si="12"/>
        <v>36.57</v>
      </c>
      <c r="I94" s="83">
        <f t="shared" si="13"/>
        <v>10188.76</v>
      </c>
      <c r="J94" s="84">
        <f t="shared" si="9"/>
        <v>2.7959723098974158E-3</v>
      </c>
    </row>
    <row r="95" spans="1:10" ht="26.4" x14ac:dyDescent="0.25">
      <c r="A95" s="124" t="s">
        <v>370</v>
      </c>
      <c r="B95" s="2" t="s">
        <v>371</v>
      </c>
      <c r="C95" s="124" t="s">
        <v>251</v>
      </c>
      <c r="D95" s="124" t="s">
        <v>372</v>
      </c>
      <c r="E95" s="3" t="s">
        <v>230</v>
      </c>
      <c r="F95" s="2">
        <v>237.61</v>
      </c>
      <c r="G95" s="83">
        <v>48.98</v>
      </c>
      <c r="H95" s="83">
        <f t="shared" si="12"/>
        <v>58.94</v>
      </c>
      <c r="I95" s="83">
        <f t="shared" si="13"/>
        <v>14004.73</v>
      </c>
      <c r="J95" s="84">
        <f t="shared" si="9"/>
        <v>3.8431406066675071E-3</v>
      </c>
    </row>
    <row r="96" spans="1:10" ht="39.6" x14ac:dyDescent="0.25">
      <c r="A96" s="124" t="s">
        <v>373</v>
      </c>
      <c r="B96" s="2" t="s">
        <v>374</v>
      </c>
      <c r="C96" s="124" t="s">
        <v>251</v>
      </c>
      <c r="D96" s="124" t="s">
        <v>375</v>
      </c>
      <c r="E96" s="3" t="s">
        <v>226</v>
      </c>
      <c r="F96" s="2">
        <v>19.010000000000002</v>
      </c>
      <c r="G96" s="83">
        <v>673.71</v>
      </c>
      <c r="H96" s="83">
        <f t="shared" si="12"/>
        <v>810.74</v>
      </c>
      <c r="I96" s="83">
        <f t="shared" si="13"/>
        <v>15412.16</v>
      </c>
      <c r="J96" s="84">
        <f t="shared" si="9"/>
        <v>4.2293637886954404E-3</v>
      </c>
    </row>
    <row r="97" spans="1:10" ht="26.4" x14ac:dyDescent="0.25">
      <c r="A97" s="124" t="s">
        <v>376</v>
      </c>
      <c r="B97" s="2" t="s">
        <v>378</v>
      </c>
      <c r="C97" s="124" t="s">
        <v>213</v>
      </c>
      <c r="D97" s="124" t="s">
        <v>379</v>
      </c>
      <c r="E97" s="3" t="s">
        <v>226</v>
      </c>
      <c r="F97" s="2">
        <v>123</v>
      </c>
      <c r="G97" s="83">
        <v>317.14999999999998</v>
      </c>
      <c r="H97" s="83">
        <f t="shared" si="12"/>
        <v>381.65</v>
      </c>
      <c r="I97" s="83">
        <f t="shared" si="13"/>
        <v>46942.95</v>
      </c>
      <c r="J97" s="84">
        <f t="shared" si="9"/>
        <v>1.2881958976842999E-2</v>
      </c>
    </row>
    <row r="98" spans="1:10" ht="52.8" x14ac:dyDescent="0.25">
      <c r="A98" s="124" t="s">
        <v>377</v>
      </c>
      <c r="B98" s="2" t="s">
        <v>362</v>
      </c>
      <c r="C98" s="124" t="s">
        <v>251</v>
      </c>
      <c r="D98" s="124" t="s">
        <v>381</v>
      </c>
      <c r="E98" s="3" t="s">
        <v>226</v>
      </c>
      <c r="F98" s="2">
        <v>25.48</v>
      </c>
      <c r="G98" s="83">
        <v>454.34</v>
      </c>
      <c r="H98" s="83">
        <f t="shared" si="12"/>
        <v>546.75</v>
      </c>
      <c r="I98" s="83">
        <f t="shared" si="13"/>
        <v>13931.19</v>
      </c>
      <c r="J98" s="84">
        <f t="shared" si="9"/>
        <v>3.8229599562576585E-3</v>
      </c>
    </row>
    <row r="99" spans="1:10" x14ac:dyDescent="0.25">
      <c r="A99" s="124" t="s">
        <v>380</v>
      </c>
      <c r="B99" s="2" t="s">
        <v>383</v>
      </c>
      <c r="C99" s="124" t="s">
        <v>213</v>
      </c>
      <c r="D99" s="124" t="s">
        <v>384</v>
      </c>
      <c r="E99" s="3" t="s">
        <v>226</v>
      </c>
      <c r="F99" s="2">
        <v>31.38</v>
      </c>
      <c r="G99" s="83">
        <v>599.28</v>
      </c>
      <c r="H99" s="83">
        <f t="shared" si="12"/>
        <v>721.17</v>
      </c>
      <c r="I99" s="83">
        <f t="shared" si="13"/>
        <v>22630.31</v>
      </c>
      <c r="J99" s="84">
        <f t="shared" si="9"/>
        <v>6.2101492354707131E-3</v>
      </c>
    </row>
    <row r="100" spans="1:10" ht="52.8" x14ac:dyDescent="0.25">
      <c r="A100" s="124" t="s">
        <v>382</v>
      </c>
      <c r="B100" s="2" t="s">
        <v>1694</v>
      </c>
      <c r="C100" s="124" t="s">
        <v>251</v>
      </c>
      <c r="D100" s="124" t="s">
        <v>1695</v>
      </c>
      <c r="E100" s="3" t="s">
        <v>226</v>
      </c>
      <c r="F100" s="2">
        <v>1.1000000000000001</v>
      </c>
      <c r="G100" s="83">
        <v>396.06</v>
      </c>
      <c r="H100" s="83">
        <f t="shared" si="12"/>
        <v>476.61</v>
      </c>
      <c r="I100" s="83">
        <f t="shared" si="13"/>
        <v>524.27</v>
      </c>
      <c r="J100" s="84">
        <f t="shared" si="9"/>
        <v>1.4386877332569597E-4</v>
      </c>
    </row>
    <row r="101" spans="1:10" ht="39.6" x14ac:dyDescent="0.25">
      <c r="A101" s="124" t="s">
        <v>1696</v>
      </c>
      <c r="B101" s="2" t="s">
        <v>1697</v>
      </c>
      <c r="C101" s="124" t="s">
        <v>213</v>
      </c>
      <c r="D101" s="124" t="s">
        <v>1698</v>
      </c>
      <c r="E101" s="3" t="s">
        <v>546</v>
      </c>
      <c r="F101" s="2">
        <v>1</v>
      </c>
      <c r="G101" s="83">
        <v>3371.51</v>
      </c>
      <c r="H101" s="83">
        <f t="shared" si="12"/>
        <v>4057.27</v>
      </c>
      <c r="I101" s="83">
        <f t="shared" si="13"/>
        <v>4057.27</v>
      </c>
      <c r="J101" s="84">
        <f t="shared" si="9"/>
        <v>1.1133851983732553E-3</v>
      </c>
    </row>
    <row r="102" spans="1:10" x14ac:dyDescent="0.25">
      <c r="A102" s="116" t="s">
        <v>187</v>
      </c>
      <c r="B102" s="116"/>
      <c r="C102" s="116"/>
      <c r="D102" s="116" t="s">
        <v>188</v>
      </c>
      <c r="E102" s="116"/>
      <c r="F102" s="82"/>
      <c r="G102" s="116"/>
      <c r="H102" s="116"/>
      <c r="I102" s="80">
        <v>415108.58</v>
      </c>
      <c r="J102" s="81">
        <f t="shared" si="9"/>
        <v>0.11391298796721448</v>
      </c>
    </row>
    <row r="103" spans="1:10" ht="39.6" x14ac:dyDescent="0.25">
      <c r="A103" s="124" t="s">
        <v>385</v>
      </c>
      <c r="B103" s="2" t="s">
        <v>388</v>
      </c>
      <c r="C103" s="124" t="s">
        <v>251</v>
      </c>
      <c r="D103" s="124" t="s">
        <v>389</v>
      </c>
      <c r="E103" s="3" t="s">
        <v>226</v>
      </c>
      <c r="F103" s="2">
        <v>250.19</v>
      </c>
      <c r="G103" s="83">
        <v>51.08</v>
      </c>
      <c r="H103" s="83">
        <f t="shared" ref="H103:H110" si="14">TRUNC(G103 * (1 + 20.34 / 100), 2)</f>
        <v>61.46</v>
      </c>
      <c r="I103" s="83">
        <f t="shared" ref="I103:I110" si="15">TRUNC(F103 * H103, 2)</f>
        <v>15376.67</v>
      </c>
      <c r="J103" s="84">
        <f t="shared" si="9"/>
        <v>4.219624717672248E-3</v>
      </c>
    </row>
    <row r="104" spans="1:10" ht="26.4" x14ac:dyDescent="0.25">
      <c r="A104" s="124" t="s">
        <v>387</v>
      </c>
      <c r="B104" s="2" t="s">
        <v>391</v>
      </c>
      <c r="C104" s="124" t="s">
        <v>251</v>
      </c>
      <c r="D104" s="124" t="s">
        <v>392</v>
      </c>
      <c r="E104" s="3" t="s">
        <v>230</v>
      </c>
      <c r="F104" s="2">
        <v>150</v>
      </c>
      <c r="G104" s="83">
        <v>95.54</v>
      </c>
      <c r="H104" s="83">
        <f t="shared" si="14"/>
        <v>114.97</v>
      </c>
      <c r="I104" s="83">
        <f t="shared" si="15"/>
        <v>17245.5</v>
      </c>
      <c r="J104" s="84">
        <f t="shared" si="9"/>
        <v>4.7324640555215626E-3</v>
      </c>
    </row>
    <row r="105" spans="1:10" ht="39.6" x14ac:dyDescent="0.25">
      <c r="A105" s="124" t="s">
        <v>390</v>
      </c>
      <c r="B105" s="2" t="s">
        <v>394</v>
      </c>
      <c r="C105" s="124" t="s">
        <v>251</v>
      </c>
      <c r="D105" s="124" t="s">
        <v>395</v>
      </c>
      <c r="E105" s="3" t="s">
        <v>226</v>
      </c>
      <c r="F105" s="2">
        <v>534.41999999999996</v>
      </c>
      <c r="G105" s="83">
        <v>42.72</v>
      </c>
      <c r="H105" s="83">
        <f t="shared" si="14"/>
        <v>51.4</v>
      </c>
      <c r="I105" s="83">
        <f t="shared" si="15"/>
        <v>27469.18</v>
      </c>
      <c r="J105" s="84">
        <f t="shared" si="9"/>
        <v>7.5380190185643679E-3</v>
      </c>
    </row>
    <row r="106" spans="1:10" ht="39.6" x14ac:dyDescent="0.25">
      <c r="A106" s="124" t="s">
        <v>393</v>
      </c>
      <c r="B106" s="2" t="s">
        <v>397</v>
      </c>
      <c r="C106" s="124" t="s">
        <v>251</v>
      </c>
      <c r="D106" s="124" t="s">
        <v>398</v>
      </c>
      <c r="E106" s="3" t="s">
        <v>226</v>
      </c>
      <c r="F106" s="2">
        <v>1150.57</v>
      </c>
      <c r="G106" s="83">
        <v>43.36</v>
      </c>
      <c r="H106" s="83">
        <f t="shared" si="14"/>
        <v>52.17</v>
      </c>
      <c r="I106" s="83">
        <f t="shared" si="15"/>
        <v>60025.23</v>
      </c>
      <c r="J106" s="84">
        <f t="shared" si="9"/>
        <v>1.6471963317933061E-2</v>
      </c>
    </row>
    <row r="107" spans="1:10" ht="26.4" x14ac:dyDescent="0.25">
      <c r="A107" s="124" t="s">
        <v>396</v>
      </c>
      <c r="B107" s="2" t="s">
        <v>400</v>
      </c>
      <c r="C107" s="124" t="s">
        <v>251</v>
      </c>
      <c r="D107" s="124" t="s">
        <v>401</v>
      </c>
      <c r="E107" s="3" t="s">
        <v>230</v>
      </c>
      <c r="F107" s="2">
        <v>150</v>
      </c>
      <c r="G107" s="83">
        <v>165.39</v>
      </c>
      <c r="H107" s="83">
        <f t="shared" si="14"/>
        <v>199.03</v>
      </c>
      <c r="I107" s="83">
        <f t="shared" si="15"/>
        <v>29854.5</v>
      </c>
      <c r="J107" s="84">
        <f t="shared" si="9"/>
        <v>8.1925921629160368E-3</v>
      </c>
    </row>
    <row r="108" spans="1:10" ht="26.4" x14ac:dyDescent="0.25">
      <c r="A108" s="124" t="s">
        <v>399</v>
      </c>
      <c r="B108" s="2" t="s">
        <v>403</v>
      </c>
      <c r="C108" s="124" t="s">
        <v>251</v>
      </c>
      <c r="D108" s="124" t="s">
        <v>404</v>
      </c>
      <c r="E108" s="3" t="s">
        <v>301</v>
      </c>
      <c r="F108" s="2">
        <v>600</v>
      </c>
      <c r="G108" s="83">
        <v>22.12</v>
      </c>
      <c r="H108" s="83">
        <f t="shared" si="14"/>
        <v>26.61</v>
      </c>
      <c r="I108" s="83">
        <f t="shared" si="15"/>
        <v>15966</v>
      </c>
      <c r="J108" s="84">
        <f t="shared" si="9"/>
        <v>4.3813470824538153E-3</v>
      </c>
    </row>
    <row r="109" spans="1:10" ht="26.4" x14ac:dyDescent="0.25">
      <c r="A109" s="124" t="s">
        <v>402</v>
      </c>
      <c r="B109" s="2" t="s">
        <v>406</v>
      </c>
      <c r="C109" s="124" t="s">
        <v>251</v>
      </c>
      <c r="D109" s="124" t="s">
        <v>407</v>
      </c>
      <c r="E109" s="3" t="s">
        <v>226</v>
      </c>
      <c r="F109" s="2">
        <v>1795.74</v>
      </c>
      <c r="G109" s="83">
        <v>75.400000000000006</v>
      </c>
      <c r="H109" s="83">
        <f t="shared" si="14"/>
        <v>90.73</v>
      </c>
      <c r="I109" s="83">
        <f t="shared" si="15"/>
        <v>162927.49</v>
      </c>
      <c r="J109" s="84">
        <f t="shared" si="9"/>
        <v>4.4710126704435874E-2</v>
      </c>
    </row>
    <row r="110" spans="1:10" ht="26.4" x14ac:dyDescent="0.25">
      <c r="A110" s="124" t="s">
        <v>405</v>
      </c>
      <c r="B110" s="2" t="s">
        <v>2893</v>
      </c>
      <c r="C110" s="124" t="s">
        <v>213</v>
      </c>
      <c r="D110" s="124" t="s">
        <v>386</v>
      </c>
      <c r="E110" s="3" t="s">
        <v>226</v>
      </c>
      <c r="F110" s="2">
        <v>1712.21</v>
      </c>
      <c r="G110" s="83">
        <v>41.86</v>
      </c>
      <c r="H110" s="83">
        <f t="shared" si="14"/>
        <v>50.37</v>
      </c>
      <c r="I110" s="83">
        <f t="shared" si="15"/>
        <v>86244.01</v>
      </c>
      <c r="J110" s="84">
        <f t="shared" si="9"/>
        <v>2.3666850907717505E-2</v>
      </c>
    </row>
    <row r="111" spans="1:10" x14ac:dyDescent="0.25">
      <c r="A111" s="116" t="s">
        <v>189</v>
      </c>
      <c r="B111" s="116"/>
      <c r="C111" s="116"/>
      <c r="D111" s="116" t="s">
        <v>190</v>
      </c>
      <c r="E111" s="116"/>
      <c r="F111" s="82"/>
      <c r="G111" s="116"/>
      <c r="H111" s="116"/>
      <c r="I111" s="80">
        <v>356489.61</v>
      </c>
      <c r="J111" s="81">
        <f t="shared" si="9"/>
        <v>9.7826926763033853E-2</v>
      </c>
    </row>
    <row r="112" spans="1:10" ht="39.6" x14ac:dyDescent="0.25">
      <c r="A112" s="124" t="s">
        <v>408</v>
      </c>
      <c r="B112" s="2" t="s">
        <v>409</v>
      </c>
      <c r="C112" s="124" t="s">
        <v>251</v>
      </c>
      <c r="D112" s="124" t="s">
        <v>410</v>
      </c>
      <c r="E112" s="3" t="s">
        <v>230</v>
      </c>
      <c r="F112" s="2">
        <v>158.16</v>
      </c>
      <c r="G112" s="83">
        <v>66.14</v>
      </c>
      <c r="H112" s="83">
        <f t="shared" ref="H112:H119" si="16">TRUNC(G112 * (1 + 20.34 / 100), 2)</f>
        <v>79.59</v>
      </c>
      <c r="I112" s="83">
        <f t="shared" ref="I112:I119" si="17">TRUNC(F112 * H112, 2)</f>
        <v>12587.95</v>
      </c>
      <c r="J112" s="84">
        <f t="shared" si="9"/>
        <v>3.454351622608951E-3</v>
      </c>
    </row>
    <row r="113" spans="1:10" ht="26.4" x14ac:dyDescent="0.25">
      <c r="A113" s="124" t="s">
        <v>411</v>
      </c>
      <c r="B113" s="2" t="s">
        <v>412</v>
      </c>
      <c r="C113" s="124" t="s">
        <v>251</v>
      </c>
      <c r="D113" s="124" t="s">
        <v>413</v>
      </c>
      <c r="E113" s="3" t="s">
        <v>226</v>
      </c>
      <c r="F113" s="2">
        <v>1314.5</v>
      </c>
      <c r="G113" s="83">
        <v>30.78</v>
      </c>
      <c r="H113" s="83">
        <f t="shared" si="16"/>
        <v>37.04</v>
      </c>
      <c r="I113" s="83">
        <f t="shared" si="17"/>
        <v>48689.08</v>
      </c>
      <c r="J113" s="84">
        <f t="shared" si="9"/>
        <v>1.3361127308365302E-2</v>
      </c>
    </row>
    <row r="114" spans="1:10" ht="26.4" x14ac:dyDescent="0.25">
      <c r="A114" s="124" t="s">
        <v>414</v>
      </c>
      <c r="B114" s="2" t="s">
        <v>415</v>
      </c>
      <c r="C114" s="124" t="s">
        <v>251</v>
      </c>
      <c r="D114" s="124" t="s">
        <v>416</v>
      </c>
      <c r="E114" s="3" t="s">
        <v>226</v>
      </c>
      <c r="F114" s="2">
        <v>857.11</v>
      </c>
      <c r="G114" s="83">
        <v>84.26</v>
      </c>
      <c r="H114" s="83">
        <f t="shared" si="16"/>
        <v>101.39</v>
      </c>
      <c r="I114" s="83">
        <f t="shared" si="17"/>
        <v>86902.38</v>
      </c>
      <c r="J114" s="84">
        <f t="shared" si="9"/>
        <v>2.3847519044926269E-2</v>
      </c>
    </row>
    <row r="115" spans="1:10" ht="52.8" x14ac:dyDescent="0.25">
      <c r="A115" s="124" t="s">
        <v>417</v>
      </c>
      <c r="B115" s="2" t="s">
        <v>418</v>
      </c>
      <c r="C115" s="124" t="s">
        <v>251</v>
      </c>
      <c r="D115" s="124" t="s">
        <v>419</v>
      </c>
      <c r="E115" s="3" t="s">
        <v>226</v>
      </c>
      <c r="F115" s="2">
        <v>857.11</v>
      </c>
      <c r="G115" s="83">
        <v>53.27</v>
      </c>
      <c r="H115" s="83">
        <f t="shared" si="16"/>
        <v>64.099999999999994</v>
      </c>
      <c r="I115" s="83">
        <f t="shared" si="17"/>
        <v>54940.75</v>
      </c>
      <c r="J115" s="84">
        <f t="shared" si="9"/>
        <v>1.5076693894546189E-2</v>
      </c>
    </row>
    <row r="116" spans="1:10" ht="39.6" x14ac:dyDescent="0.25">
      <c r="A116" s="124" t="s">
        <v>420</v>
      </c>
      <c r="B116" s="2" t="s">
        <v>421</v>
      </c>
      <c r="C116" s="124" t="s">
        <v>251</v>
      </c>
      <c r="D116" s="124" t="s">
        <v>422</v>
      </c>
      <c r="E116" s="3" t="s">
        <v>301</v>
      </c>
      <c r="F116" s="2">
        <v>1200</v>
      </c>
      <c r="G116" s="83">
        <v>12.26</v>
      </c>
      <c r="H116" s="83">
        <f t="shared" si="16"/>
        <v>14.75</v>
      </c>
      <c r="I116" s="83">
        <f t="shared" si="17"/>
        <v>17700</v>
      </c>
      <c r="J116" s="84">
        <f t="shared" si="9"/>
        <v>4.8571867317695437E-3</v>
      </c>
    </row>
    <row r="117" spans="1:10" ht="26.4" x14ac:dyDescent="0.25">
      <c r="A117" s="124" t="s">
        <v>2417</v>
      </c>
      <c r="B117" s="2" t="s">
        <v>2418</v>
      </c>
      <c r="C117" s="124" t="s">
        <v>251</v>
      </c>
      <c r="D117" s="124" t="s">
        <v>2419</v>
      </c>
      <c r="E117" s="3" t="s">
        <v>226</v>
      </c>
      <c r="F117" s="2">
        <v>1061.31</v>
      </c>
      <c r="G117" s="83">
        <v>32.33</v>
      </c>
      <c r="H117" s="83">
        <f t="shared" si="16"/>
        <v>38.9</v>
      </c>
      <c r="I117" s="83">
        <f t="shared" si="17"/>
        <v>41284.949999999997</v>
      </c>
      <c r="J117" s="84">
        <f t="shared" si="9"/>
        <v>1.1329305726653617E-2</v>
      </c>
    </row>
    <row r="118" spans="1:10" ht="39.6" x14ac:dyDescent="0.25">
      <c r="A118" s="124" t="s">
        <v>2420</v>
      </c>
      <c r="B118" s="2" t="s">
        <v>2421</v>
      </c>
      <c r="C118" s="124" t="s">
        <v>251</v>
      </c>
      <c r="D118" s="124" t="s">
        <v>2422</v>
      </c>
      <c r="E118" s="3" t="s">
        <v>226</v>
      </c>
      <c r="F118" s="2">
        <v>1061.31</v>
      </c>
      <c r="G118" s="83">
        <v>62.58</v>
      </c>
      <c r="H118" s="83">
        <f t="shared" si="16"/>
        <v>75.3</v>
      </c>
      <c r="I118" s="83">
        <f t="shared" si="17"/>
        <v>79916.639999999999</v>
      </c>
      <c r="J118" s="84">
        <f t="shared" si="9"/>
        <v>2.1930510929695095E-2</v>
      </c>
    </row>
    <row r="119" spans="1:10" ht="39.6" x14ac:dyDescent="0.25">
      <c r="A119" s="124" t="s">
        <v>2423</v>
      </c>
      <c r="B119" s="2" t="s">
        <v>2424</v>
      </c>
      <c r="C119" s="124" t="s">
        <v>251</v>
      </c>
      <c r="D119" s="124" t="s">
        <v>2425</v>
      </c>
      <c r="E119" s="3" t="s">
        <v>2</v>
      </c>
      <c r="F119" s="2">
        <v>6</v>
      </c>
      <c r="G119" s="83">
        <v>2003.75</v>
      </c>
      <c r="H119" s="83">
        <f t="shared" si="16"/>
        <v>2411.31</v>
      </c>
      <c r="I119" s="83">
        <f t="shared" si="17"/>
        <v>14467.86</v>
      </c>
      <c r="J119" s="84">
        <f t="shared" si="9"/>
        <v>3.970231504468888E-3</v>
      </c>
    </row>
    <row r="120" spans="1:10" x14ac:dyDescent="0.25">
      <c r="A120" s="116" t="s">
        <v>191</v>
      </c>
      <c r="B120" s="116"/>
      <c r="C120" s="116"/>
      <c r="D120" s="116" t="s">
        <v>192</v>
      </c>
      <c r="E120" s="116"/>
      <c r="F120" s="82"/>
      <c r="G120" s="116"/>
      <c r="H120" s="116"/>
      <c r="I120" s="80">
        <v>8823.41</v>
      </c>
      <c r="J120" s="81">
        <f t="shared" si="9"/>
        <v>2.4212966090939383E-3</v>
      </c>
    </row>
    <row r="121" spans="1:10" ht="26.4" x14ac:dyDescent="0.25">
      <c r="A121" s="124" t="s">
        <v>423</v>
      </c>
      <c r="B121" s="2" t="s">
        <v>424</v>
      </c>
      <c r="C121" s="124" t="s">
        <v>251</v>
      </c>
      <c r="D121" s="124" t="s">
        <v>425</v>
      </c>
      <c r="E121" s="3" t="s">
        <v>2</v>
      </c>
      <c r="F121" s="2">
        <v>1</v>
      </c>
      <c r="G121" s="83">
        <v>119.69</v>
      </c>
      <c r="H121" s="83">
        <f t="shared" ref="H121:H141" si="18">TRUNC(G121 * (1 + 20.34 / 100), 2)</f>
        <v>144.03</v>
      </c>
      <c r="I121" s="83">
        <f t="shared" ref="I121:I141" si="19">TRUNC(F121 * H121, 2)</f>
        <v>144.03</v>
      </c>
      <c r="J121" s="84">
        <f t="shared" si="9"/>
        <v>3.9524327964789118E-5</v>
      </c>
    </row>
    <row r="122" spans="1:10" ht="26.4" x14ac:dyDescent="0.25">
      <c r="A122" s="124" t="s">
        <v>426</v>
      </c>
      <c r="B122" s="2" t="s">
        <v>427</v>
      </c>
      <c r="C122" s="124" t="s">
        <v>251</v>
      </c>
      <c r="D122" s="124" t="s">
        <v>428</v>
      </c>
      <c r="E122" s="3" t="s">
        <v>2</v>
      </c>
      <c r="F122" s="2">
        <v>4</v>
      </c>
      <c r="G122" s="83">
        <v>23.85</v>
      </c>
      <c r="H122" s="83">
        <f t="shared" si="18"/>
        <v>28.7</v>
      </c>
      <c r="I122" s="83">
        <f t="shared" si="19"/>
        <v>114.8</v>
      </c>
      <c r="J122" s="84">
        <f t="shared" si="9"/>
        <v>3.1503109424132407E-5</v>
      </c>
    </row>
    <row r="123" spans="1:10" ht="39.6" x14ac:dyDescent="0.25">
      <c r="A123" s="124" t="s">
        <v>429</v>
      </c>
      <c r="B123" s="2" t="s">
        <v>430</v>
      </c>
      <c r="C123" s="124" t="s">
        <v>251</v>
      </c>
      <c r="D123" s="124" t="s">
        <v>431</v>
      </c>
      <c r="E123" s="3" t="s">
        <v>2</v>
      </c>
      <c r="F123" s="2">
        <v>10</v>
      </c>
      <c r="G123" s="83">
        <v>41.94</v>
      </c>
      <c r="H123" s="83">
        <f t="shared" si="18"/>
        <v>50.47</v>
      </c>
      <c r="I123" s="83">
        <f t="shared" si="19"/>
        <v>504.7</v>
      </c>
      <c r="J123" s="84">
        <f t="shared" si="9"/>
        <v>1.3849842618780163E-4</v>
      </c>
    </row>
    <row r="124" spans="1:10" ht="39.6" x14ac:dyDescent="0.25">
      <c r="A124" s="124" t="s">
        <v>432</v>
      </c>
      <c r="B124" s="2" t="s">
        <v>433</v>
      </c>
      <c r="C124" s="124" t="s">
        <v>251</v>
      </c>
      <c r="D124" s="124" t="s">
        <v>434</v>
      </c>
      <c r="E124" s="3" t="s">
        <v>2</v>
      </c>
      <c r="F124" s="2">
        <v>2</v>
      </c>
      <c r="G124" s="83">
        <v>21.41</v>
      </c>
      <c r="H124" s="83">
        <f t="shared" si="18"/>
        <v>25.76</v>
      </c>
      <c r="I124" s="83">
        <f t="shared" si="19"/>
        <v>51.52</v>
      </c>
      <c r="J124" s="84">
        <f t="shared" si="9"/>
        <v>1.4137980814732594E-5</v>
      </c>
    </row>
    <row r="125" spans="1:10" ht="39.6" x14ac:dyDescent="0.25">
      <c r="A125" s="124" t="s">
        <v>435</v>
      </c>
      <c r="B125" s="2" t="s">
        <v>436</v>
      </c>
      <c r="C125" s="124" t="s">
        <v>251</v>
      </c>
      <c r="D125" s="124" t="s">
        <v>437</v>
      </c>
      <c r="E125" s="3" t="s">
        <v>2</v>
      </c>
      <c r="F125" s="2">
        <v>2</v>
      </c>
      <c r="G125" s="83">
        <v>30.45</v>
      </c>
      <c r="H125" s="83">
        <f t="shared" si="18"/>
        <v>36.64</v>
      </c>
      <c r="I125" s="83">
        <f t="shared" si="19"/>
        <v>73.28</v>
      </c>
      <c r="J125" s="84">
        <f t="shared" si="9"/>
        <v>2.0109301904184869E-5</v>
      </c>
    </row>
    <row r="126" spans="1:10" ht="39.6" x14ac:dyDescent="0.25">
      <c r="A126" s="124" t="s">
        <v>438</v>
      </c>
      <c r="B126" s="2" t="s">
        <v>439</v>
      </c>
      <c r="C126" s="124" t="s">
        <v>251</v>
      </c>
      <c r="D126" s="124" t="s">
        <v>440</v>
      </c>
      <c r="E126" s="3" t="s">
        <v>2</v>
      </c>
      <c r="F126" s="2">
        <v>10</v>
      </c>
      <c r="G126" s="83">
        <v>7.8</v>
      </c>
      <c r="H126" s="83">
        <f t="shared" si="18"/>
        <v>9.3800000000000008</v>
      </c>
      <c r="I126" s="83">
        <f t="shared" si="19"/>
        <v>93.8</v>
      </c>
      <c r="J126" s="84">
        <f t="shared" si="9"/>
        <v>2.5740345505083796E-5</v>
      </c>
    </row>
    <row r="127" spans="1:10" ht="26.4" x14ac:dyDescent="0.25">
      <c r="A127" s="124" t="s">
        <v>441</v>
      </c>
      <c r="B127" s="2" t="s">
        <v>442</v>
      </c>
      <c r="C127" s="124" t="s">
        <v>251</v>
      </c>
      <c r="D127" s="124" t="s">
        <v>443</v>
      </c>
      <c r="E127" s="3" t="s">
        <v>2</v>
      </c>
      <c r="F127" s="2">
        <v>36</v>
      </c>
      <c r="G127" s="83">
        <v>7.24</v>
      </c>
      <c r="H127" s="83">
        <f t="shared" si="18"/>
        <v>8.7100000000000009</v>
      </c>
      <c r="I127" s="83">
        <f t="shared" si="19"/>
        <v>313.56</v>
      </c>
      <c r="J127" s="84">
        <f t="shared" si="9"/>
        <v>8.6046297831280115E-5</v>
      </c>
    </row>
    <row r="128" spans="1:10" ht="26.4" x14ac:dyDescent="0.25">
      <c r="A128" s="124" t="s">
        <v>444</v>
      </c>
      <c r="B128" s="2" t="s">
        <v>445</v>
      </c>
      <c r="C128" s="124" t="s">
        <v>251</v>
      </c>
      <c r="D128" s="124" t="s">
        <v>446</v>
      </c>
      <c r="E128" s="3" t="s">
        <v>2</v>
      </c>
      <c r="F128" s="2">
        <v>3</v>
      </c>
      <c r="G128" s="83">
        <v>10.220000000000001</v>
      </c>
      <c r="H128" s="83">
        <f t="shared" si="18"/>
        <v>12.29</v>
      </c>
      <c r="I128" s="83">
        <f t="shared" si="19"/>
        <v>36.869999999999997</v>
      </c>
      <c r="J128" s="84">
        <f t="shared" si="9"/>
        <v>1.0117766937872489E-5</v>
      </c>
    </row>
    <row r="129" spans="1:10" ht="39.6" x14ac:dyDescent="0.25">
      <c r="A129" s="124" t="s">
        <v>447</v>
      </c>
      <c r="B129" s="2" t="s">
        <v>439</v>
      </c>
      <c r="C129" s="124" t="s">
        <v>251</v>
      </c>
      <c r="D129" s="124" t="s">
        <v>440</v>
      </c>
      <c r="E129" s="3" t="s">
        <v>2</v>
      </c>
      <c r="F129" s="2">
        <v>2</v>
      </c>
      <c r="G129" s="83">
        <v>7.8</v>
      </c>
      <c r="H129" s="83">
        <f t="shared" si="18"/>
        <v>9.3800000000000008</v>
      </c>
      <c r="I129" s="83">
        <f t="shared" si="19"/>
        <v>18.760000000000002</v>
      </c>
      <c r="J129" s="84">
        <f t="shared" si="9"/>
        <v>5.1480691010167597E-6</v>
      </c>
    </row>
    <row r="130" spans="1:10" ht="26.4" x14ac:dyDescent="0.25">
      <c r="A130" s="124" t="s">
        <v>448</v>
      </c>
      <c r="B130" s="2" t="s">
        <v>449</v>
      </c>
      <c r="C130" s="124" t="s">
        <v>251</v>
      </c>
      <c r="D130" s="124" t="s">
        <v>450</v>
      </c>
      <c r="E130" s="3" t="s">
        <v>2</v>
      </c>
      <c r="F130" s="2">
        <v>30</v>
      </c>
      <c r="G130" s="83">
        <v>4.75</v>
      </c>
      <c r="H130" s="83">
        <f t="shared" si="18"/>
        <v>5.71</v>
      </c>
      <c r="I130" s="83">
        <f t="shared" si="19"/>
        <v>171.3</v>
      </c>
      <c r="J130" s="84">
        <f t="shared" si="9"/>
        <v>4.7007688539667961E-5</v>
      </c>
    </row>
    <row r="131" spans="1:10" ht="26.4" x14ac:dyDescent="0.25">
      <c r="A131" s="124" t="s">
        <v>451</v>
      </c>
      <c r="B131" s="2" t="s">
        <v>452</v>
      </c>
      <c r="C131" s="124" t="s">
        <v>251</v>
      </c>
      <c r="D131" s="124" t="s">
        <v>453</v>
      </c>
      <c r="E131" s="3" t="s">
        <v>2</v>
      </c>
      <c r="F131" s="2">
        <v>44</v>
      </c>
      <c r="G131" s="83">
        <v>5.72</v>
      </c>
      <c r="H131" s="83">
        <f t="shared" si="18"/>
        <v>6.88</v>
      </c>
      <c r="I131" s="83">
        <f t="shared" si="19"/>
        <v>302.72000000000003</v>
      </c>
      <c r="J131" s="84">
        <f t="shared" si="9"/>
        <v>8.3071613979733135E-5</v>
      </c>
    </row>
    <row r="132" spans="1:10" ht="39.6" x14ac:dyDescent="0.25">
      <c r="A132" s="124" t="s">
        <v>454</v>
      </c>
      <c r="B132" s="2" t="s">
        <v>455</v>
      </c>
      <c r="C132" s="124" t="s">
        <v>251</v>
      </c>
      <c r="D132" s="124" t="s">
        <v>456</v>
      </c>
      <c r="E132" s="3" t="s">
        <v>2</v>
      </c>
      <c r="F132" s="2">
        <v>29</v>
      </c>
      <c r="G132" s="83">
        <v>13.93</v>
      </c>
      <c r="H132" s="83">
        <f t="shared" si="18"/>
        <v>16.760000000000002</v>
      </c>
      <c r="I132" s="83">
        <f t="shared" si="19"/>
        <v>486.04</v>
      </c>
      <c r="J132" s="84">
        <f t="shared" si="9"/>
        <v>1.3337779881973273E-4</v>
      </c>
    </row>
    <row r="133" spans="1:10" ht="52.8" x14ac:dyDescent="0.25">
      <c r="A133" s="124" t="s">
        <v>457</v>
      </c>
      <c r="B133" s="2" t="s">
        <v>458</v>
      </c>
      <c r="C133" s="124" t="s">
        <v>251</v>
      </c>
      <c r="D133" s="124" t="s">
        <v>459</v>
      </c>
      <c r="E133" s="3" t="s">
        <v>2</v>
      </c>
      <c r="F133" s="2">
        <v>9</v>
      </c>
      <c r="G133" s="83">
        <v>13</v>
      </c>
      <c r="H133" s="83">
        <f t="shared" si="18"/>
        <v>15.64</v>
      </c>
      <c r="I133" s="83">
        <f t="shared" si="19"/>
        <v>140.76</v>
      </c>
      <c r="J133" s="84">
        <f t="shared" si="9"/>
        <v>3.8626983297394401E-5</v>
      </c>
    </row>
    <row r="134" spans="1:10" ht="26.4" x14ac:dyDescent="0.25">
      <c r="A134" s="124" t="s">
        <v>460</v>
      </c>
      <c r="B134" s="2" t="s">
        <v>461</v>
      </c>
      <c r="C134" s="124" t="s">
        <v>251</v>
      </c>
      <c r="D134" s="124" t="s">
        <v>462</v>
      </c>
      <c r="E134" s="3" t="s">
        <v>230</v>
      </c>
      <c r="F134" s="2">
        <v>122.91</v>
      </c>
      <c r="G134" s="83">
        <v>17.829999999999998</v>
      </c>
      <c r="H134" s="83">
        <f t="shared" si="18"/>
        <v>21.45</v>
      </c>
      <c r="I134" s="83">
        <f t="shared" si="19"/>
        <v>2636.41</v>
      </c>
      <c r="J134" s="84">
        <f t="shared" ref="J134:J197" si="20">I134 / 3644084.73</f>
        <v>7.2347659161042615E-4</v>
      </c>
    </row>
    <row r="135" spans="1:10" ht="26.4" x14ac:dyDescent="0.25">
      <c r="A135" s="124" t="s">
        <v>463</v>
      </c>
      <c r="B135" s="2" t="s">
        <v>464</v>
      </c>
      <c r="C135" s="124" t="s">
        <v>251</v>
      </c>
      <c r="D135" s="124" t="s">
        <v>465</v>
      </c>
      <c r="E135" s="3" t="s">
        <v>230</v>
      </c>
      <c r="F135" s="2">
        <v>7.1</v>
      </c>
      <c r="G135" s="83">
        <v>14.58</v>
      </c>
      <c r="H135" s="83">
        <f t="shared" si="18"/>
        <v>17.54</v>
      </c>
      <c r="I135" s="83">
        <f t="shared" si="19"/>
        <v>124.53</v>
      </c>
      <c r="J135" s="84">
        <f t="shared" si="20"/>
        <v>3.4173190039958264E-5</v>
      </c>
    </row>
    <row r="136" spans="1:10" ht="26.4" x14ac:dyDescent="0.25">
      <c r="A136" s="124" t="s">
        <v>466</v>
      </c>
      <c r="B136" s="2" t="s">
        <v>467</v>
      </c>
      <c r="C136" s="124" t="s">
        <v>251</v>
      </c>
      <c r="D136" s="124" t="s">
        <v>468</v>
      </c>
      <c r="E136" s="3" t="s">
        <v>230</v>
      </c>
      <c r="F136" s="2">
        <v>96.28</v>
      </c>
      <c r="G136" s="83">
        <v>17.16</v>
      </c>
      <c r="H136" s="83">
        <f t="shared" si="18"/>
        <v>20.65</v>
      </c>
      <c r="I136" s="83">
        <f t="shared" si="19"/>
        <v>1988.18</v>
      </c>
      <c r="J136" s="84">
        <f t="shared" si="20"/>
        <v>5.4559104612257462E-4</v>
      </c>
    </row>
    <row r="137" spans="1:10" ht="26.4" x14ac:dyDescent="0.25">
      <c r="A137" s="124" t="s">
        <v>469</v>
      </c>
      <c r="B137" s="2" t="s">
        <v>470</v>
      </c>
      <c r="C137" s="124" t="s">
        <v>251</v>
      </c>
      <c r="D137" s="124" t="s">
        <v>471</v>
      </c>
      <c r="E137" s="3" t="s">
        <v>230</v>
      </c>
      <c r="F137" s="2">
        <v>1.1100000000000001</v>
      </c>
      <c r="G137" s="83">
        <v>6.9</v>
      </c>
      <c r="H137" s="83">
        <f t="shared" si="18"/>
        <v>8.3000000000000007</v>
      </c>
      <c r="I137" s="83">
        <f t="shared" si="19"/>
        <v>9.2100000000000009</v>
      </c>
      <c r="J137" s="84">
        <f t="shared" si="20"/>
        <v>2.5273836044970338E-6</v>
      </c>
    </row>
    <row r="138" spans="1:10" ht="52.8" x14ac:dyDescent="0.25">
      <c r="A138" s="124" t="s">
        <v>472</v>
      </c>
      <c r="B138" s="2" t="s">
        <v>473</v>
      </c>
      <c r="C138" s="124" t="s">
        <v>251</v>
      </c>
      <c r="D138" s="124" t="s">
        <v>474</v>
      </c>
      <c r="E138" s="3" t="s">
        <v>2</v>
      </c>
      <c r="F138" s="2">
        <v>43</v>
      </c>
      <c r="G138" s="83">
        <v>9.42</v>
      </c>
      <c r="H138" s="83">
        <f t="shared" si="18"/>
        <v>11.33</v>
      </c>
      <c r="I138" s="83">
        <f t="shared" si="19"/>
        <v>487.19</v>
      </c>
      <c r="J138" s="84">
        <f t="shared" si="20"/>
        <v>1.3369337874863298E-4</v>
      </c>
    </row>
    <row r="139" spans="1:10" ht="26.4" x14ac:dyDescent="0.25">
      <c r="A139" s="124" t="s">
        <v>475</v>
      </c>
      <c r="B139" s="2" t="s">
        <v>476</v>
      </c>
      <c r="C139" s="124" t="s">
        <v>251</v>
      </c>
      <c r="D139" s="124" t="s">
        <v>477</v>
      </c>
      <c r="E139" s="3" t="s">
        <v>2</v>
      </c>
      <c r="F139" s="2">
        <v>15</v>
      </c>
      <c r="G139" s="83">
        <v>48.52</v>
      </c>
      <c r="H139" s="83">
        <f t="shared" si="18"/>
        <v>58.38</v>
      </c>
      <c r="I139" s="83">
        <f t="shared" si="19"/>
        <v>875.7</v>
      </c>
      <c r="J139" s="84">
        <f t="shared" si="20"/>
        <v>2.403072554243271E-4</v>
      </c>
    </row>
    <row r="140" spans="1:10" ht="52.8" x14ac:dyDescent="0.25">
      <c r="A140" s="124" t="s">
        <v>478</v>
      </c>
      <c r="B140" s="2" t="s">
        <v>479</v>
      </c>
      <c r="C140" s="124" t="s">
        <v>251</v>
      </c>
      <c r="D140" s="124" t="s">
        <v>480</v>
      </c>
      <c r="E140" s="3" t="s">
        <v>2</v>
      </c>
      <c r="F140" s="2">
        <v>3</v>
      </c>
      <c r="G140" s="83">
        <v>17.149999999999999</v>
      </c>
      <c r="H140" s="83">
        <f t="shared" si="18"/>
        <v>20.63</v>
      </c>
      <c r="I140" s="83">
        <f t="shared" si="19"/>
        <v>61.89</v>
      </c>
      <c r="J140" s="84">
        <f t="shared" si="20"/>
        <v>1.6983688521424692E-5</v>
      </c>
    </row>
    <row r="141" spans="1:10" ht="39.6" x14ac:dyDescent="0.25">
      <c r="A141" s="124" t="s">
        <v>481</v>
      </c>
      <c r="B141" s="2" t="s">
        <v>482</v>
      </c>
      <c r="C141" s="124" t="s">
        <v>251</v>
      </c>
      <c r="D141" s="124" t="s">
        <v>483</v>
      </c>
      <c r="E141" s="3" t="s">
        <v>2</v>
      </c>
      <c r="F141" s="2">
        <v>16</v>
      </c>
      <c r="G141" s="83">
        <v>9.7799999999999994</v>
      </c>
      <c r="H141" s="83">
        <f t="shared" si="18"/>
        <v>11.76</v>
      </c>
      <c r="I141" s="83">
        <f t="shared" si="19"/>
        <v>188.16</v>
      </c>
      <c r="J141" s="84">
        <f t="shared" si="20"/>
        <v>5.1634364714675555E-5</v>
      </c>
    </row>
    <row r="142" spans="1:10" x14ac:dyDescent="0.25">
      <c r="A142" s="116" t="s">
        <v>193</v>
      </c>
      <c r="B142" s="116"/>
      <c r="C142" s="116"/>
      <c r="D142" s="116" t="s">
        <v>194</v>
      </c>
      <c r="E142" s="116"/>
      <c r="F142" s="82"/>
      <c r="G142" s="116"/>
      <c r="H142" s="116"/>
      <c r="I142" s="80">
        <v>42246.74</v>
      </c>
      <c r="J142" s="81">
        <f t="shared" si="20"/>
        <v>1.1593237569972749E-2</v>
      </c>
    </row>
    <row r="143" spans="1:10" ht="39.6" x14ac:dyDescent="0.25">
      <c r="A143" s="124" t="s">
        <v>484</v>
      </c>
      <c r="B143" s="2" t="s">
        <v>485</v>
      </c>
      <c r="C143" s="124" t="s">
        <v>251</v>
      </c>
      <c r="D143" s="124" t="s">
        <v>486</v>
      </c>
      <c r="E143" s="3" t="s">
        <v>2</v>
      </c>
      <c r="F143" s="2">
        <v>28</v>
      </c>
      <c r="G143" s="83">
        <v>9.84</v>
      </c>
      <c r="H143" s="83">
        <f t="shared" ref="H143:H165" si="21">TRUNC(G143 * (1 + 20.34 / 100), 2)</f>
        <v>11.84</v>
      </c>
      <c r="I143" s="83">
        <f t="shared" ref="I143:I165" si="22">TRUNC(F143 * H143, 2)</f>
        <v>331.52</v>
      </c>
      <c r="J143" s="84">
        <f t="shared" si="20"/>
        <v>9.0974833068714069E-5</v>
      </c>
    </row>
    <row r="144" spans="1:10" ht="39.6" x14ac:dyDescent="0.25">
      <c r="A144" s="124" t="s">
        <v>487</v>
      </c>
      <c r="B144" s="2" t="s">
        <v>488</v>
      </c>
      <c r="C144" s="124" t="s">
        <v>251</v>
      </c>
      <c r="D144" s="124" t="s">
        <v>489</v>
      </c>
      <c r="E144" s="3" t="s">
        <v>2</v>
      </c>
      <c r="F144" s="2">
        <v>16</v>
      </c>
      <c r="G144" s="83">
        <v>6.28</v>
      </c>
      <c r="H144" s="83">
        <f t="shared" si="21"/>
        <v>7.55</v>
      </c>
      <c r="I144" s="83">
        <f t="shared" si="22"/>
        <v>120.8</v>
      </c>
      <c r="J144" s="84">
        <f t="shared" si="20"/>
        <v>3.3149613401003436E-5</v>
      </c>
    </row>
    <row r="145" spans="1:10" ht="39.6" x14ac:dyDescent="0.25">
      <c r="A145" s="124" t="s">
        <v>490</v>
      </c>
      <c r="B145" s="2" t="s">
        <v>491</v>
      </c>
      <c r="C145" s="124" t="s">
        <v>251</v>
      </c>
      <c r="D145" s="124" t="s">
        <v>492</v>
      </c>
      <c r="E145" s="3" t="s">
        <v>2</v>
      </c>
      <c r="F145" s="2">
        <v>35</v>
      </c>
      <c r="G145" s="83">
        <v>7.21</v>
      </c>
      <c r="H145" s="83">
        <f t="shared" si="21"/>
        <v>8.67</v>
      </c>
      <c r="I145" s="83">
        <f t="shared" si="22"/>
        <v>303.45</v>
      </c>
      <c r="J145" s="84">
        <f t="shared" si="20"/>
        <v>8.3271938630252431E-5</v>
      </c>
    </row>
    <row r="146" spans="1:10" ht="39.6" x14ac:dyDescent="0.25">
      <c r="A146" s="124" t="s">
        <v>493</v>
      </c>
      <c r="B146" s="2" t="s">
        <v>494</v>
      </c>
      <c r="C146" s="124" t="s">
        <v>251</v>
      </c>
      <c r="D146" s="124" t="s">
        <v>495</v>
      </c>
      <c r="E146" s="3" t="s">
        <v>2</v>
      </c>
      <c r="F146" s="2">
        <v>61</v>
      </c>
      <c r="G146" s="83">
        <v>14.2</v>
      </c>
      <c r="H146" s="83">
        <f t="shared" si="21"/>
        <v>17.079999999999998</v>
      </c>
      <c r="I146" s="83">
        <f t="shared" si="22"/>
        <v>1041.8800000000001</v>
      </c>
      <c r="J146" s="84">
        <f t="shared" si="20"/>
        <v>2.8590992723706511E-4</v>
      </c>
    </row>
    <row r="147" spans="1:10" ht="39.6" x14ac:dyDescent="0.25">
      <c r="A147" s="124" t="s">
        <v>496</v>
      </c>
      <c r="B147" s="2" t="s">
        <v>497</v>
      </c>
      <c r="C147" s="124" t="s">
        <v>251</v>
      </c>
      <c r="D147" s="124" t="s">
        <v>498</v>
      </c>
      <c r="E147" s="3" t="s">
        <v>2</v>
      </c>
      <c r="F147" s="2">
        <v>76</v>
      </c>
      <c r="G147" s="83">
        <v>8.89</v>
      </c>
      <c r="H147" s="83">
        <f t="shared" si="21"/>
        <v>10.69</v>
      </c>
      <c r="I147" s="83">
        <f t="shared" si="22"/>
        <v>812.44</v>
      </c>
      <c r="J147" s="84">
        <f t="shared" si="20"/>
        <v>2.2294761516151686E-4</v>
      </c>
    </row>
    <row r="148" spans="1:10" ht="39.6" x14ac:dyDescent="0.25">
      <c r="A148" s="124" t="s">
        <v>499</v>
      </c>
      <c r="B148" s="2" t="s">
        <v>500</v>
      </c>
      <c r="C148" s="124" t="s">
        <v>251</v>
      </c>
      <c r="D148" s="124" t="s">
        <v>501</v>
      </c>
      <c r="E148" s="3" t="s">
        <v>2</v>
      </c>
      <c r="F148" s="2">
        <v>23</v>
      </c>
      <c r="G148" s="83">
        <v>17.52</v>
      </c>
      <c r="H148" s="83">
        <f t="shared" si="21"/>
        <v>21.08</v>
      </c>
      <c r="I148" s="83">
        <f t="shared" si="22"/>
        <v>484.84</v>
      </c>
      <c r="J148" s="84">
        <f t="shared" si="20"/>
        <v>1.3304849802435849E-4</v>
      </c>
    </row>
    <row r="149" spans="1:10" ht="39.6" x14ac:dyDescent="0.25">
      <c r="A149" s="124" t="s">
        <v>502</v>
      </c>
      <c r="B149" s="2" t="s">
        <v>503</v>
      </c>
      <c r="C149" s="124" t="s">
        <v>251</v>
      </c>
      <c r="D149" s="124" t="s">
        <v>504</v>
      </c>
      <c r="E149" s="3" t="s">
        <v>2</v>
      </c>
      <c r="F149" s="2">
        <v>42</v>
      </c>
      <c r="G149" s="83">
        <v>16.3</v>
      </c>
      <c r="H149" s="83">
        <f t="shared" si="21"/>
        <v>19.61</v>
      </c>
      <c r="I149" s="83">
        <f t="shared" si="22"/>
        <v>823.62</v>
      </c>
      <c r="J149" s="84">
        <f t="shared" si="20"/>
        <v>2.2601560090508652E-4</v>
      </c>
    </row>
    <row r="150" spans="1:10" ht="39.6" x14ac:dyDescent="0.25">
      <c r="A150" s="124" t="s">
        <v>505</v>
      </c>
      <c r="B150" s="2" t="s">
        <v>506</v>
      </c>
      <c r="C150" s="124" t="s">
        <v>251</v>
      </c>
      <c r="D150" s="124" t="s">
        <v>507</v>
      </c>
      <c r="E150" s="3" t="s">
        <v>2</v>
      </c>
      <c r="F150" s="2">
        <v>8</v>
      </c>
      <c r="G150" s="83">
        <v>33.4</v>
      </c>
      <c r="H150" s="83">
        <f t="shared" si="21"/>
        <v>40.19</v>
      </c>
      <c r="I150" s="83">
        <f t="shared" si="22"/>
        <v>321.52</v>
      </c>
      <c r="J150" s="84">
        <f t="shared" si="20"/>
        <v>8.8230659773929013E-5</v>
      </c>
    </row>
    <row r="151" spans="1:10" ht="39.6" x14ac:dyDescent="0.25">
      <c r="A151" s="124" t="s">
        <v>508</v>
      </c>
      <c r="B151" s="2" t="s">
        <v>509</v>
      </c>
      <c r="C151" s="124" t="s">
        <v>251</v>
      </c>
      <c r="D151" s="124" t="s">
        <v>510</v>
      </c>
      <c r="E151" s="3" t="s">
        <v>230</v>
      </c>
      <c r="F151" s="2">
        <v>234.81</v>
      </c>
      <c r="G151" s="83">
        <v>16.510000000000002</v>
      </c>
      <c r="H151" s="83">
        <f t="shared" si="21"/>
        <v>19.86</v>
      </c>
      <c r="I151" s="83">
        <f t="shared" si="22"/>
        <v>4663.32</v>
      </c>
      <c r="J151" s="84">
        <f t="shared" si="20"/>
        <v>1.2796958209037033E-3</v>
      </c>
    </row>
    <row r="152" spans="1:10" ht="39.6" x14ac:dyDescent="0.25">
      <c r="A152" s="124" t="s">
        <v>511</v>
      </c>
      <c r="B152" s="2" t="s">
        <v>512</v>
      </c>
      <c r="C152" s="124" t="s">
        <v>251</v>
      </c>
      <c r="D152" s="124" t="s">
        <v>513</v>
      </c>
      <c r="E152" s="3" t="s">
        <v>230</v>
      </c>
      <c r="F152" s="2">
        <v>9.8000000000000007</v>
      </c>
      <c r="G152" s="83">
        <v>25.07</v>
      </c>
      <c r="H152" s="83">
        <f t="shared" si="21"/>
        <v>30.16</v>
      </c>
      <c r="I152" s="83">
        <f t="shared" si="22"/>
        <v>295.56</v>
      </c>
      <c r="J152" s="84">
        <f t="shared" si="20"/>
        <v>8.1106785900667019E-5</v>
      </c>
    </row>
    <row r="153" spans="1:10" ht="39.6" x14ac:dyDescent="0.25">
      <c r="A153" s="124" t="s">
        <v>514</v>
      </c>
      <c r="B153" s="2" t="s">
        <v>515</v>
      </c>
      <c r="C153" s="124" t="s">
        <v>251</v>
      </c>
      <c r="D153" s="124" t="s">
        <v>516</v>
      </c>
      <c r="E153" s="3" t="s">
        <v>2</v>
      </c>
      <c r="F153" s="2">
        <v>16</v>
      </c>
      <c r="G153" s="83">
        <v>53.27</v>
      </c>
      <c r="H153" s="83">
        <f t="shared" si="21"/>
        <v>64.099999999999994</v>
      </c>
      <c r="I153" s="83">
        <f t="shared" si="22"/>
        <v>1025.5999999999999</v>
      </c>
      <c r="J153" s="84">
        <f t="shared" si="20"/>
        <v>2.8144241311315498E-4</v>
      </c>
    </row>
    <row r="154" spans="1:10" ht="26.4" x14ac:dyDescent="0.25">
      <c r="A154" s="124" t="s">
        <v>517</v>
      </c>
      <c r="B154" s="2" t="s">
        <v>518</v>
      </c>
      <c r="C154" s="124" t="s">
        <v>251</v>
      </c>
      <c r="D154" s="124" t="s">
        <v>519</v>
      </c>
      <c r="E154" s="3" t="s">
        <v>2</v>
      </c>
      <c r="F154" s="2">
        <v>7</v>
      </c>
      <c r="G154" s="83">
        <v>915.02</v>
      </c>
      <c r="H154" s="83">
        <f t="shared" si="21"/>
        <v>1101.1300000000001</v>
      </c>
      <c r="I154" s="83">
        <f t="shared" si="22"/>
        <v>7707.91</v>
      </c>
      <c r="J154" s="84">
        <f t="shared" si="20"/>
        <v>2.1151840780606656E-3</v>
      </c>
    </row>
    <row r="155" spans="1:10" ht="39.6" x14ac:dyDescent="0.25">
      <c r="A155" s="124" t="s">
        <v>520</v>
      </c>
      <c r="B155" s="2" t="s">
        <v>521</v>
      </c>
      <c r="C155" s="124" t="s">
        <v>251</v>
      </c>
      <c r="D155" s="124" t="s">
        <v>522</v>
      </c>
      <c r="E155" s="3" t="s">
        <v>2</v>
      </c>
      <c r="F155" s="2">
        <v>48</v>
      </c>
      <c r="G155" s="83">
        <v>24.7</v>
      </c>
      <c r="H155" s="83">
        <f t="shared" si="21"/>
        <v>29.72</v>
      </c>
      <c r="I155" s="83">
        <f t="shared" si="22"/>
        <v>1426.56</v>
      </c>
      <c r="J155" s="84">
        <f t="shared" si="20"/>
        <v>3.9147278554085651E-4</v>
      </c>
    </row>
    <row r="156" spans="1:10" ht="39.6" x14ac:dyDescent="0.25">
      <c r="A156" s="124" t="s">
        <v>523</v>
      </c>
      <c r="B156" s="2" t="s">
        <v>524</v>
      </c>
      <c r="C156" s="124" t="s">
        <v>251</v>
      </c>
      <c r="D156" s="124" t="s">
        <v>525</v>
      </c>
      <c r="E156" s="3" t="s">
        <v>2</v>
      </c>
      <c r="F156" s="2">
        <v>31</v>
      </c>
      <c r="G156" s="83">
        <v>6.61</v>
      </c>
      <c r="H156" s="83">
        <f t="shared" si="21"/>
        <v>7.95</v>
      </c>
      <c r="I156" s="83">
        <f t="shared" si="22"/>
        <v>246.45</v>
      </c>
      <c r="J156" s="84">
        <f t="shared" si="20"/>
        <v>6.7630150849977625E-5</v>
      </c>
    </row>
    <row r="157" spans="1:10" ht="39.6" x14ac:dyDescent="0.25">
      <c r="A157" s="124" t="s">
        <v>526</v>
      </c>
      <c r="B157" s="2" t="s">
        <v>527</v>
      </c>
      <c r="C157" s="124" t="s">
        <v>251</v>
      </c>
      <c r="D157" s="124" t="s">
        <v>528</v>
      </c>
      <c r="E157" s="3" t="s">
        <v>2</v>
      </c>
      <c r="F157" s="2">
        <v>20</v>
      </c>
      <c r="G157" s="83">
        <v>11.53</v>
      </c>
      <c r="H157" s="83">
        <f t="shared" si="21"/>
        <v>13.87</v>
      </c>
      <c r="I157" s="83">
        <f t="shared" si="22"/>
        <v>277.39999999999998</v>
      </c>
      <c r="J157" s="84">
        <f t="shared" si="20"/>
        <v>7.6123367197337359E-5</v>
      </c>
    </row>
    <row r="158" spans="1:10" ht="39.6" x14ac:dyDescent="0.25">
      <c r="A158" s="124" t="s">
        <v>529</v>
      </c>
      <c r="B158" s="2" t="s">
        <v>530</v>
      </c>
      <c r="C158" s="124" t="s">
        <v>251</v>
      </c>
      <c r="D158" s="124" t="s">
        <v>531</v>
      </c>
      <c r="E158" s="3" t="s">
        <v>2</v>
      </c>
      <c r="F158" s="2">
        <v>48</v>
      </c>
      <c r="G158" s="83">
        <v>14.16</v>
      </c>
      <c r="H158" s="83">
        <f t="shared" si="21"/>
        <v>17.04</v>
      </c>
      <c r="I158" s="83">
        <f t="shared" si="22"/>
        <v>817.92</v>
      </c>
      <c r="J158" s="84">
        <f t="shared" si="20"/>
        <v>2.2445142212705903E-4</v>
      </c>
    </row>
    <row r="159" spans="1:10" ht="39.6" x14ac:dyDescent="0.25">
      <c r="A159" s="124" t="s">
        <v>532</v>
      </c>
      <c r="B159" s="2" t="s">
        <v>509</v>
      </c>
      <c r="C159" s="124" t="s">
        <v>251</v>
      </c>
      <c r="D159" s="124" t="s">
        <v>510</v>
      </c>
      <c r="E159" s="3" t="s">
        <v>230</v>
      </c>
      <c r="F159" s="2">
        <v>234.81</v>
      </c>
      <c r="G159" s="83">
        <v>16.510000000000002</v>
      </c>
      <c r="H159" s="83">
        <f t="shared" si="21"/>
        <v>19.86</v>
      </c>
      <c r="I159" s="83">
        <f t="shared" si="22"/>
        <v>4663.32</v>
      </c>
      <c r="J159" s="84">
        <f t="shared" si="20"/>
        <v>1.2796958209037033E-3</v>
      </c>
    </row>
    <row r="160" spans="1:10" ht="39.6" x14ac:dyDescent="0.25">
      <c r="A160" s="124" t="s">
        <v>533</v>
      </c>
      <c r="B160" s="2" t="s">
        <v>534</v>
      </c>
      <c r="C160" s="124" t="s">
        <v>251</v>
      </c>
      <c r="D160" s="124" t="s">
        <v>535</v>
      </c>
      <c r="E160" s="3" t="s">
        <v>230</v>
      </c>
      <c r="F160" s="2">
        <v>219.52</v>
      </c>
      <c r="G160" s="83">
        <v>23.16</v>
      </c>
      <c r="H160" s="83">
        <f t="shared" si="21"/>
        <v>27.87</v>
      </c>
      <c r="I160" s="83">
        <f t="shared" si="22"/>
        <v>6118.02</v>
      </c>
      <c r="J160" s="84">
        <f t="shared" si="20"/>
        <v>1.6788907100960852E-3</v>
      </c>
    </row>
    <row r="161" spans="1:10" ht="39.6" x14ac:dyDescent="0.25">
      <c r="A161" s="124" t="s">
        <v>536</v>
      </c>
      <c r="B161" s="2" t="s">
        <v>512</v>
      </c>
      <c r="C161" s="124" t="s">
        <v>251</v>
      </c>
      <c r="D161" s="124" t="s">
        <v>513</v>
      </c>
      <c r="E161" s="3" t="s">
        <v>230</v>
      </c>
      <c r="F161" s="2">
        <v>9.8000000000000007</v>
      </c>
      <c r="G161" s="83">
        <v>25.07</v>
      </c>
      <c r="H161" s="83">
        <f t="shared" si="21"/>
        <v>30.16</v>
      </c>
      <c r="I161" s="83">
        <f t="shared" si="22"/>
        <v>295.56</v>
      </c>
      <c r="J161" s="84">
        <f t="shared" si="20"/>
        <v>8.1106785900667019E-5</v>
      </c>
    </row>
    <row r="162" spans="1:10" ht="39.6" x14ac:dyDescent="0.25">
      <c r="A162" s="124" t="s">
        <v>537</v>
      </c>
      <c r="B162" s="2" t="s">
        <v>538</v>
      </c>
      <c r="C162" s="124" t="s">
        <v>251</v>
      </c>
      <c r="D162" s="124" t="s">
        <v>539</v>
      </c>
      <c r="E162" s="3" t="s">
        <v>230</v>
      </c>
      <c r="F162" s="2">
        <v>183.72</v>
      </c>
      <c r="G162" s="83">
        <v>38.18</v>
      </c>
      <c r="H162" s="83">
        <f t="shared" si="21"/>
        <v>45.94</v>
      </c>
      <c r="I162" s="83">
        <f t="shared" si="22"/>
        <v>8440.09</v>
      </c>
      <c r="J162" s="84">
        <f t="shared" si="20"/>
        <v>2.3161069583582379E-3</v>
      </c>
    </row>
    <row r="163" spans="1:10" ht="39.6" x14ac:dyDescent="0.25">
      <c r="A163" s="124" t="s">
        <v>540</v>
      </c>
      <c r="B163" s="2" t="s">
        <v>541</v>
      </c>
      <c r="C163" s="124" t="s">
        <v>251</v>
      </c>
      <c r="D163" s="124" t="s">
        <v>542</v>
      </c>
      <c r="E163" s="3" t="s">
        <v>2</v>
      </c>
      <c r="F163" s="2">
        <v>2</v>
      </c>
      <c r="G163" s="83">
        <v>8.89</v>
      </c>
      <c r="H163" s="83">
        <f t="shared" si="21"/>
        <v>10.69</v>
      </c>
      <c r="I163" s="83">
        <f t="shared" si="22"/>
        <v>21.38</v>
      </c>
      <c r="J163" s="84">
        <f t="shared" si="20"/>
        <v>5.867042504250443E-6</v>
      </c>
    </row>
    <row r="164" spans="1:10" ht="26.4" x14ac:dyDescent="0.25">
      <c r="A164" s="124" t="s">
        <v>543</v>
      </c>
      <c r="B164" s="2" t="s">
        <v>544</v>
      </c>
      <c r="C164" s="124" t="s">
        <v>213</v>
      </c>
      <c r="D164" s="124" t="s">
        <v>545</v>
      </c>
      <c r="E164" s="3" t="s">
        <v>546</v>
      </c>
      <c r="F164" s="2">
        <v>22</v>
      </c>
      <c r="G164" s="83">
        <v>69.069999999999993</v>
      </c>
      <c r="H164" s="83">
        <f t="shared" si="21"/>
        <v>83.11</v>
      </c>
      <c r="I164" s="83">
        <f t="shared" si="22"/>
        <v>1828.42</v>
      </c>
      <c r="J164" s="84">
        <f t="shared" si="20"/>
        <v>5.017501335650887E-4</v>
      </c>
    </row>
    <row r="165" spans="1:10" ht="39.6" x14ac:dyDescent="0.25">
      <c r="A165" s="124" t="s">
        <v>547</v>
      </c>
      <c r="B165" s="2" t="s">
        <v>548</v>
      </c>
      <c r="C165" s="124" t="s">
        <v>251</v>
      </c>
      <c r="D165" s="124" t="s">
        <v>549</v>
      </c>
      <c r="E165" s="3" t="s">
        <v>2</v>
      </c>
      <c r="F165" s="2">
        <v>1</v>
      </c>
      <c r="G165" s="83">
        <v>148.88</v>
      </c>
      <c r="H165" s="83">
        <f t="shared" si="21"/>
        <v>179.16</v>
      </c>
      <c r="I165" s="83">
        <f t="shared" si="22"/>
        <v>179.16</v>
      </c>
      <c r="J165" s="84">
        <f t="shared" si="20"/>
        <v>4.9164608749369007E-5</v>
      </c>
    </row>
    <row r="166" spans="1:10" x14ac:dyDescent="0.25">
      <c r="A166" s="116" t="s">
        <v>195</v>
      </c>
      <c r="B166" s="116"/>
      <c r="C166" s="116"/>
      <c r="D166" s="116" t="s">
        <v>196</v>
      </c>
      <c r="E166" s="116"/>
      <c r="F166" s="82"/>
      <c r="G166" s="116"/>
      <c r="H166" s="116"/>
      <c r="I166" s="80">
        <v>127406.65</v>
      </c>
      <c r="J166" s="81">
        <f t="shared" si="20"/>
        <v>3.4962592650802607E-2</v>
      </c>
    </row>
    <row r="167" spans="1:10" ht="39.6" x14ac:dyDescent="0.25">
      <c r="A167" s="124" t="s">
        <v>550</v>
      </c>
      <c r="B167" s="2" t="s">
        <v>551</v>
      </c>
      <c r="C167" s="124" t="s">
        <v>251</v>
      </c>
      <c r="D167" s="124" t="s">
        <v>552</v>
      </c>
      <c r="E167" s="3" t="s">
        <v>230</v>
      </c>
      <c r="F167" s="2">
        <v>1719.38</v>
      </c>
      <c r="G167" s="83">
        <v>3.95</v>
      </c>
      <c r="H167" s="83">
        <f t="shared" ref="H167:H197" si="23">TRUNC(G167 * (1 + 20.34 / 100), 2)</f>
        <v>4.75</v>
      </c>
      <c r="I167" s="83">
        <f t="shared" ref="I167:I197" si="24">TRUNC(F167 * H167, 2)</f>
        <v>8167.05</v>
      </c>
      <c r="J167" s="84">
        <f t="shared" si="20"/>
        <v>2.2411800507174265E-3</v>
      </c>
    </row>
    <row r="168" spans="1:10" ht="39.6" x14ac:dyDescent="0.25">
      <c r="A168" s="124" t="s">
        <v>553</v>
      </c>
      <c r="B168" s="2" t="s">
        <v>554</v>
      </c>
      <c r="C168" s="124" t="s">
        <v>251</v>
      </c>
      <c r="D168" s="124" t="s">
        <v>555</v>
      </c>
      <c r="E168" s="3" t="s">
        <v>230</v>
      </c>
      <c r="F168" s="2">
        <v>2951.88</v>
      </c>
      <c r="G168" s="83">
        <v>5.34</v>
      </c>
      <c r="H168" s="83">
        <f t="shared" si="23"/>
        <v>6.42</v>
      </c>
      <c r="I168" s="83">
        <f t="shared" si="24"/>
        <v>18951.060000000001</v>
      </c>
      <c r="J168" s="84">
        <f t="shared" si="20"/>
        <v>5.2004992759869225E-3</v>
      </c>
    </row>
    <row r="169" spans="1:10" ht="39.6" x14ac:dyDescent="0.25">
      <c r="A169" s="124" t="s">
        <v>556</v>
      </c>
      <c r="B169" s="2" t="s">
        <v>557</v>
      </c>
      <c r="C169" s="124" t="s">
        <v>251</v>
      </c>
      <c r="D169" s="124" t="s">
        <v>558</v>
      </c>
      <c r="E169" s="3" t="s">
        <v>230</v>
      </c>
      <c r="F169" s="2">
        <v>1787.26</v>
      </c>
      <c r="G169" s="83">
        <v>7.53</v>
      </c>
      <c r="H169" s="83">
        <f t="shared" si="23"/>
        <v>9.06</v>
      </c>
      <c r="I169" s="83">
        <f t="shared" si="24"/>
        <v>16192.57</v>
      </c>
      <c r="J169" s="84">
        <f t="shared" si="20"/>
        <v>4.44352181679376E-3</v>
      </c>
    </row>
    <row r="170" spans="1:10" ht="39.6" x14ac:dyDescent="0.25">
      <c r="A170" s="124" t="s">
        <v>559</v>
      </c>
      <c r="B170" s="2" t="s">
        <v>560</v>
      </c>
      <c r="C170" s="124" t="s">
        <v>251</v>
      </c>
      <c r="D170" s="124" t="s">
        <v>561</v>
      </c>
      <c r="E170" s="3" t="s">
        <v>230</v>
      </c>
      <c r="F170" s="2">
        <v>301.61</v>
      </c>
      <c r="G170" s="83">
        <v>10.19</v>
      </c>
      <c r="H170" s="83">
        <f t="shared" si="23"/>
        <v>12.26</v>
      </c>
      <c r="I170" s="83">
        <f t="shared" si="24"/>
        <v>3697.73</v>
      </c>
      <c r="J170" s="84">
        <f t="shared" si="20"/>
        <v>1.0147211917325533E-3</v>
      </c>
    </row>
    <row r="171" spans="1:10" ht="26.4" x14ac:dyDescent="0.25">
      <c r="A171" s="124" t="s">
        <v>562</v>
      </c>
      <c r="B171" s="2" t="s">
        <v>563</v>
      </c>
      <c r="C171" s="124" t="s">
        <v>251</v>
      </c>
      <c r="D171" s="124" t="s">
        <v>564</v>
      </c>
      <c r="E171" s="3" t="s">
        <v>2</v>
      </c>
      <c r="F171" s="2">
        <v>103</v>
      </c>
      <c r="G171" s="83">
        <v>23.9</v>
      </c>
      <c r="H171" s="83">
        <f t="shared" si="23"/>
        <v>28.76</v>
      </c>
      <c r="I171" s="83">
        <f t="shared" si="24"/>
        <v>2962.28</v>
      </c>
      <c r="J171" s="84">
        <f t="shared" si="20"/>
        <v>8.1290096676758675E-4</v>
      </c>
    </row>
    <row r="172" spans="1:10" ht="26.4" x14ac:dyDescent="0.25">
      <c r="A172" s="124" t="s">
        <v>565</v>
      </c>
      <c r="B172" s="2" t="s">
        <v>566</v>
      </c>
      <c r="C172" s="124" t="s">
        <v>251</v>
      </c>
      <c r="D172" s="124" t="s">
        <v>567</v>
      </c>
      <c r="E172" s="3" t="s">
        <v>2</v>
      </c>
      <c r="F172" s="2">
        <v>18</v>
      </c>
      <c r="G172" s="83">
        <v>33.700000000000003</v>
      </c>
      <c r="H172" s="83">
        <f t="shared" si="23"/>
        <v>40.549999999999997</v>
      </c>
      <c r="I172" s="83">
        <f t="shared" si="24"/>
        <v>729.9</v>
      </c>
      <c r="J172" s="84">
        <f t="shared" si="20"/>
        <v>2.00297208786361E-4</v>
      </c>
    </row>
    <row r="173" spans="1:10" ht="26.4" x14ac:dyDescent="0.25">
      <c r="A173" s="124" t="s">
        <v>568</v>
      </c>
      <c r="B173" s="2" t="s">
        <v>569</v>
      </c>
      <c r="C173" s="124" t="s">
        <v>251</v>
      </c>
      <c r="D173" s="124" t="s">
        <v>570</v>
      </c>
      <c r="E173" s="3" t="s">
        <v>2</v>
      </c>
      <c r="F173" s="2">
        <v>101</v>
      </c>
      <c r="G173" s="83">
        <v>48.35</v>
      </c>
      <c r="H173" s="83">
        <f t="shared" si="23"/>
        <v>58.18</v>
      </c>
      <c r="I173" s="83">
        <f t="shared" si="24"/>
        <v>5876.18</v>
      </c>
      <c r="J173" s="84">
        <f t="shared" si="20"/>
        <v>1.6125256231350033E-3</v>
      </c>
    </row>
    <row r="174" spans="1:10" ht="26.4" x14ac:dyDescent="0.25">
      <c r="A174" s="124" t="s">
        <v>571</v>
      </c>
      <c r="B174" s="2" t="s">
        <v>572</v>
      </c>
      <c r="C174" s="124" t="s">
        <v>251</v>
      </c>
      <c r="D174" s="124" t="s">
        <v>573</v>
      </c>
      <c r="E174" s="3" t="s">
        <v>2</v>
      </c>
      <c r="F174" s="2">
        <v>154</v>
      </c>
      <c r="G174" s="83">
        <v>21.82</v>
      </c>
      <c r="H174" s="83">
        <f t="shared" si="23"/>
        <v>26.25</v>
      </c>
      <c r="I174" s="83">
        <f t="shared" si="24"/>
        <v>4042.5</v>
      </c>
      <c r="J174" s="84">
        <f t="shared" si="20"/>
        <v>1.1093320544168577E-3</v>
      </c>
    </row>
    <row r="175" spans="1:10" ht="26.4" x14ac:dyDescent="0.25">
      <c r="A175" s="124" t="s">
        <v>574</v>
      </c>
      <c r="B175" s="2" t="s">
        <v>575</v>
      </c>
      <c r="C175" s="124" t="s">
        <v>251</v>
      </c>
      <c r="D175" s="124" t="s">
        <v>576</v>
      </c>
      <c r="E175" s="3" t="s">
        <v>2</v>
      </c>
      <c r="F175" s="2">
        <v>153</v>
      </c>
      <c r="G175" s="83">
        <v>12.41</v>
      </c>
      <c r="H175" s="83">
        <f t="shared" si="23"/>
        <v>14.93</v>
      </c>
      <c r="I175" s="83">
        <f t="shared" si="24"/>
        <v>2284.29</v>
      </c>
      <c r="J175" s="84">
        <f t="shared" si="20"/>
        <v>6.2684876155445486E-4</v>
      </c>
    </row>
    <row r="176" spans="1:10" ht="26.4" x14ac:dyDescent="0.25">
      <c r="A176" s="124" t="s">
        <v>577</v>
      </c>
      <c r="B176" s="2" t="s">
        <v>578</v>
      </c>
      <c r="C176" s="124" t="s">
        <v>251</v>
      </c>
      <c r="D176" s="124" t="s">
        <v>579</v>
      </c>
      <c r="E176" s="3" t="s">
        <v>2</v>
      </c>
      <c r="F176" s="2">
        <v>56</v>
      </c>
      <c r="G176" s="83">
        <v>48.95</v>
      </c>
      <c r="H176" s="83">
        <f t="shared" si="23"/>
        <v>58.9</v>
      </c>
      <c r="I176" s="83">
        <f t="shared" si="24"/>
        <v>3298.4</v>
      </c>
      <c r="J176" s="84">
        <f t="shared" si="20"/>
        <v>9.051381195519019E-4</v>
      </c>
    </row>
    <row r="177" spans="1:10" ht="39.6" x14ac:dyDescent="0.25">
      <c r="A177" s="124" t="s">
        <v>580</v>
      </c>
      <c r="B177" s="2" t="s">
        <v>581</v>
      </c>
      <c r="C177" s="124" t="s">
        <v>251</v>
      </c>
      <c r="D177" s="124" t="s">
        <v>582</v>
      </c>
      <c r="E177" s="3" t="s">
        <v>2</v>
      </c>
      <c r="F177" s="2">
        <v>30</v>
      </c>
      <c r="G177" s="83">
        <v>39.81</v>
      </c>
      <c r="H177" s="83">
        <f t="shared" si="23"/>
        <v>47.9</v>
      </c>
      <c r="I177" s="83">
        <f t="shared" si="24"/>
        <v>1437</v>
      </c>
      <c r="J177" s="84">
        <f t="shared" si="20"/>
        <v>3.9433770246061211E-4</v>
      </c>
    </row>
    <row r="178" spans="1:10" ht="39.6" x14ac:dyDescent="0.25">
      <c r="A178" s="124" t="s">
        <v>583</v>
      </c>
      <c r="B178" s="2" t="s">
        <v>584</v>
      </c>
      <c r="C178" s="124" t="s">
        <v>251</v>
      </c>
      <c r="D178" s="124" t="s">
        <v>585</v>
      </c>
      <c r="E178" s="3" t="s">
        <v>230</v>
      </c>
      <c r="F178" s="2">
        <v>1716.28</v>
      </c>
      <c r="G178" s="83">
        <v>6.28</v>
      </c>
      <c r="H178" s="83">
        <f t="shared" si="23"/>
        <v>7.55</v>
      </c>
      <c r="I178" s="83">
        <f t="shared" si="24"/>
        <v>12957.91</v>
      </c>
      <c r="J178" s="84">
        <f t="shared" si="20"/>
        <v>3.5558750578228186E-3</v>
      </c>
    </row>
    <row r="179" spans="1:10" ht="39.6" x14ac:dyDescent="0.25">
      <c r="A179" s="124" t="s">
        <v>586</v>
      </c>
      <c r="B179" s="2" t="s">
        <v>581</v>
      </c>
      <c r="C179" s="124" t="s">
        <v>251</v>
      </c>
      <c r="D179" s="124" t="s">
        <v>582</v>
      </c>
      <c r="E179" s="3" t="s">
        <v>2</v>
      </c>
      <c r="F179" s="2">
        <v>95</v>
      </c>
      <c r="G179" s="83">
        <v>39.81</v>
      </c>
      <c r="H179" s="83">
        <f t="shared" si="23"/>
        <v>47.9</v>
      </c>
      <c r="I179" s="83">
        <f t="shared" si="24"/>
        <v>4550.5</v>
      </c>
      <c r="J179" s="84">
        <f t="shared" si="20"/>
        <v>1.2487360577919384E-3</v>
      </c>
    </row>
    <row r="180" spans="1:10" ht="39.6" x14ac:dyDescent="0.25">
      <c r="A180" s="124" t="s">
        <v>587</v>
      </c>
      <c r="B180" s="2" t="s">
        <v>588</v>
      </c>
      <c r="C180" s="124" t="s">
        <v>251</v>
      </c>
      <c r="D180" s="124" t="s">
        <v>589</v>
      </c>
      <c r="E180" s="3" t="s">
        <v>2</v>
      </c>
      <c r="F180" s="2">
        <v>5</v>
      </c>
      <c r="G180" s="83">
        <v>738.47</v>
      </c>
      <c r="H180" s="83">
        <f t="shared" si="23"/>
        <v>888.67</v>
      </c>
      <c r="I180" s="83">
        <f t="shared" si="24"/>
        <v>4443.3500000000004</v>
      </c>
      <c r="J180" s="84">
        <f t="shared" si="20"/>
        <v>1.2193322409383167E-3</v>
      </c>
    </row>
    <row r="181" spans="1:10" x14ac:dyDescent="0.25">
      <c r="A181" s="124" t="s">
        <v>590</v>
      </c>
      <c r="B181" s="2" t="s">
        <v>199</v>
      </c>
      <c r="C181" s="124" t="s">
        <v>213</v>
      </c>
      <c r="D181" s="124" t="s">
        <v>591</v>
      </c>
      <c r="E181" s="3" t="s">
        <v>220</v>
      </c>
      <c r="F181" s="2">
        <v>33</v>
      </c>
      <c r="G181" s="83">
        <v>28.79</v>
      </c>
      <c r="H181" s="83">
        <f t="shared" si="23"/>
        <v>34.64</v>
      </c>
      <c r="I181" s="83">
        <f t="shared" si="24"/>
        <v>1143.1199999999999</v>
      </c>
      <c r="J181" s="84">
        <f t="shared" si="20"/>
        <v>3.1369193767346893E-4</v>
      </c>
    </row>
    <row r="182" spans="1:10" ht="26.4" x14ac:dyDescent="0.25">
      <c r="A182" s="124" t="s">
        <v>592</v>
      </c>
      <c r="B182" s="2" t="s">
        <v>593</v>
      </c>
      <c r="C182" s="124" t="s">
        <v>251</v>
      </c>
      <c r="D182" s="124" t="s">
        <v>1699</v>
      </c>
      <c r="E182" s="3" t="s">
        <v>2</v>
      </c>
      <c r="F182" s="2">
        <v>20</v>
      </c>
      <c r="G182" s="83">
        <v>13.34</v>
      </c>
      <c r="H182" s="83">
        <f t="shared" si="23"/>
        <v>16.05</v>
      </c>
      <c r="I182" s="83">
        <f t="shared" si="24"/>
        <v>321</v>
      </c>
      <c r="J182" s="84">
        <f t="shared" si="20"/>
        <v>8.8087962762600205E-5</v>
      </c>
    </row>
    <row r="183" spans="1:10" ht="26.4" x14ac:dyDescent="0.25">
      <c r="A183" s="124" t="s">
        <v>594</v>
      </c>
      <c r="B183" s="2" t="s">
        <v>595</v>
      </c>
      <c r="C183" s="124" t="s">
        <v>251</v>
      </c>
      <c r="D183" s="124" t="s">
        <v>579</v>
      </c>
      <c r="E183" s="3" t="s">
        <v>2</v>
      </c>
      <c r="F183" s="2">
        <v>86</v>
      </c>
      <c r="G183" s="83">
        <v>53</v>
      </c>
      <c r="H183" s="83">
        <f t="shared" si="23"/>
        <v>63.78</v>
      </c>
      <c r="I183" s="83">
        <f t="shared" si="24"/>
        <v>5485.08</v>
      </c>
      <c r="J183" s="84">
        <f t="shared" si="20"/>
        <v>1.5052010055759599E-3</v>
      </c>
    </row>
    <row r="184" spans="1:10" ht="26.4" x14ac:dyDescent="0.25">
      <c r="A184" s="124" t="s">
        <v>596</v>
      </c>
      <c r="B184" s="2" t="s">
        <v>597</v>
      </c>
      <c r="C184" s="124" t="s">
        <v>251</v>
      </c>
      <c r="D184" s="124" t="s">
        <v>1700</v>
      </c>
      <c r="E184" s="3" t="s">
        <v>2</v>
      </c>
      <c r="F184" s="2">
        <v>93</v>
      </c>
      <c r="G184" s="83">
        <v>11.88</v>
      </c>
      <c r="H184" s="83">
        <f t="shared" si="23"/>
        <v>14.29</v>
      </c>
      <c r="I184" s="83">
        <f t="shared" si="24"/>
        <v>1328.97</v>
      </c>
      <c r="J184" s="84">
        <f t="shared" si="20"/>
        <v>3.6469239835704918E-4</v>
      </c>
    </row>
    <row r="185" spans="1:10" x14ac:dyDescent="0.25">
      <c r="A185" s="124" t="s">
        <v>598</v>
      </c>
      <c r="B185" s="2" t="s">
        <v>600</v>
      </c>
      <c r="C185" s="124" t="s">
        <v>213</v>
      </c>
      <c r="D185" s="124" t="s">
        <v>601</v>
      </c>
      <c r="E185" s="3" t="s">
        <v>546</v>
      </c>
      <c r="F185" s="2">
        <v>8</v>
      </c>
      <c r="G185" s="83">
        <v>109.1</v>
      </c>
      <c r="H185" s="83">
        <f t="shared" si="23"/>
        <v>131.29</v>
      </c>
      <c r="I185" s="83">
        <f t="shared" si="24"/>
        <v>1050.32</v>
      </c>
      <c r="J185" s="84">
        <f t="shared" si="20"/>
        <v>2.8822600949786364E-4</v>
      </c>
    </row>
    <row r="186" spans="1:10" x14ac:dyDescent="0.25">
      <c r="A186" s="124" t="s">
        <v>599</v>
      </c>
      <c r="B186" s="2" t="s">
        <v>604</v>
      </c>
      <c r="C186" s="124" t="s">
        <v>213</v>
      </c>
      <c r="D186" s="124" t="s">
        <v>605</v>
      </c>
      <c r="E186" s="3" t="s">
        <v>2</v>
      </c>
      <c r="F186" s="2">
        <v>5</v>
      </c>
      <c r="G186" s="83">
        <v>232.03</v>
      </c>
      <c r="H186" s="83">
        <f t="shared" si="23"/>
        <v>279.22000000000003</v>
      </c>
      <c r="I186" s="83">
        <f t="shared" si="24"/>
        <v>1396.1</v>
      </c>
      <c r="J186" s="84">
        <f t="shared" si="20"/>
        <v>3.8311403368494122E-4</v>
      </c>
    </row>
    <row r="187" spans="1:10" ht="26.4" x14ac:dyDescent="0.25">
      <c r="A187" s="124" t="s">
        <v>602</v>
      </c>
      <c r="B187" s="2" t="s">
        <v>607</v>
      </c>
      <c r="C187" s="124" t="s">
        <v>251</v>
      </c>
      <c r="D187" s="124" t="s">
        <v>1701</v>
      </c>
      <c r="E187" s="3" t="s">
        <v>2</v>
      </c>
      <c r="F187" s="2">
        <v>15</v>
      </c>
      <c r="G187" s="83">
        <v>12.34</v>
      </c>
      <c r="H187" s="83">
        <f t="shared" si="23"/>
        <v>14.84</v>
      </c>
      <c r="I187" s="83">
        <f t="shared" si="24"/>
        <v>222.6</v>
      </c>
      <c r="J187" s="84">
        <f t="shared" si="20"/>
        <v>6.1085297541915276E-5</v>
      </c>
    </row>
    <row r="188" spans="1:10" ht="26.4" x14ac:dyDescent="0.25">
      <c r="A188" s="124" t="s">
        <v>603</v>
      </c>
      <c r="B188" s="2" t="s">
        <v>609</v>
      </c>
      <c r="C188" s="124" t="s">
        <v>251</v>
      </c>
      <c r="D188" s="124" t="s">
        <v>610</v>
      </c>
      <c r="E188" s="3" t="s">
        <v>230</v>
      </c>
      <c r="F188" s="2">
        <v>90</v>
      </c>
      <c r="G188" s="83">
        <v>99.34</v>
      </c>
      <c r="H188" s="83">
        <f t="shared" si="23"/>
        <v>119.54</v>
      </c>
      <c r="I188" s="83">
        <f t="shared" si="24"/>
        <v>10758.6</v>
      </c>
      <c r="J188" s="84">
        <f t="shared" si="20"/>
        <v>2.9523462809274473E-3</v>
      </c>
    </row>
    <row r="189" spans="1:10" ht="39.6" x14ac:dyDescent="0.25">
      <c r="A189" s="124" t="s">
        <v>606</v>
      </c>
      <c r="B189" s="2" t="s">
        <v>1702</v>
      </c>
      <c r="C189" s="124" t="s">
        <v>251</v>
      </c>
      <c r="D189" s="124" t="s">
        <v>1703</v>
      </c>
      <c r="E189" s="3" t="s">
        <v>2</v>
      </c>
      <c r="F189" s="2">
        <v>2</v>
      </c>
      <c r="G189" s="83">
        <v>641.97</v>
      </c>
      <c r="H189" s="83">
        <f t="shared" si="23"/>
        <v>772.54</v>
      </c>
      <c r="I189" s="83">
        <f t="shared" si="24"/>
        <v>1545.08</v>
      </c>
      <c r="J189" s="84">
        <f t="shared" si="20"/>
        <v>4.2399672743064892E-4</v>
      </c>
    </row>
    <row r="190" spans="1:10" ht="26.4" x14ac:dyDescent="0.25">
      <c r="A190" s="124" t="s">
        <v>608</v>
      </c>
      <c r="B190" s="2" t="s">
        <v>613</v>
      </c>
      <c r="C190" s="124" t="s">
        <v>251</v>
      </c>
      <c r="D190" s="124" t="s">
        <v>614</v>
      </c>
      <c r="E190" s="3" t="s">
        <v>230</v>
      </c>
      <c r="F190" s="2">
        <v>120</v>
      </c>
      <c r="G190" s="83">
        <v>54.6</v>
      </c>
      <c r="H190" s="83">
        <f t="shared" si="23"/>
        <v>65.7</v>
      </c>
      <c r="I190" s="83">
        <f t="shared" si="24"/>
        <v>7884</v>
      </c>
      <c r="J190" s="84">
        <f t="shared" si="20"/>
        <v>2.1635062256085357E-3</v>
      </c>
    </row>
    <row r="191" spans="1:10" x14ac:dyDescent="0.25">
      <c r="A191" s="124" t="s">
        <v>611</v>
      </c>
      <c r="B191" s="2" t="s">
        <v>1974</v>
      </c>
      <c r="C191" s="124" t="s">
        <v>213</v>
      </c>
      <c r="D191" s="124" t="s">
        <v>1704</v>
      </c>
      <c r="E191" s="3" t="s">
        <v>218</v>
      </c>
      <c r="F191" s="2">
        <v>72</v>
      </c>
      <c r="G191" s="83">
        <v>11.88</v>
      </c>
      <c r="H191" s="83">
        <f t="shared" si="23"/>
        <v>14.29</v>
      </c>
      <c r="I191" s="83">
        <f t="shared" si="24"/>
        <v>1028.8800000000001</v>
      </c>
      <c r="J191" s="84">
        <f t="shared" si="20"/>
        <v>2.8234250195384458E-4</v>
      </c>
    </row>
    <row r="192" spans="1:10" x14ac:dyDescent="0.25">
      <c r="A192" s="124" t="s">
        <v>612</v>
      </c>
      <c r="B192" s="2" t="s">
        <v>1705</v>
      </c>
      <c r="C192" s="124" t="s">
        <v>213</v>
      </c>
      <c r="D192" s="124" t="s">
        <v>1706</v>
      </c>
      <c r="E192" s="3" t="s">
        <v>546</v>
      </c>
      <c r="F192" s="2">
        <v>24</v>
      </c>
      <c r="G192" s="83">
        <v>4.3</v>
      </c>
      <c r="H192" s="83">
        <f t="shared" si="23"/>
        <v>5.17</v>
      </c>
      <c r="I192" s="83">
        <f t="shared" si="24"/>
        <v>124.08</v>
      </c>
      <c r="J192" s="84">
        <f t="shared" si="20"/>
        <v>3.4049702241692936E-5</v>
      </c>
    </row>
    <row r="193" spans="1:10" ht="39.6" x14ac:dyDescent="0.25">
      <c r="A193" s="124" t="s">
        <v>615</v>
      </c>
      <c r="B193" s="2" t="s">
        <v>1707</v>
      </c>
      <c r="C193" s="124" t="s">
        <v>251</v>
      </c>
      <c r="D193" s="124" t="s">
        <v>1708</v>
      </c>
      <c r="E193" s="3" t="s">
        <v>2</v>
      </c>
      <c r="F193" s="2">
        <v>24</v>
      </c>
      <c r="G193" s="83">
        <v>16.190000000000001</v>
      </c>
      <c r="H193" s="83">
        <f t="shared" si="23"/>
        <v>19.48</v>
      </c>
      <c r="I193" s="83">
        <f t="shared" si="24"/>
        <v>467.52</v>
      </c>
      <c r="J193" s="84">
        <f t="shared" si="20"/>
        <v>1.282955898777908E-4</v>
      </c>
    </row>
    <row r="194" spans="1:10" ht="39.6" x14ac:dyDescent="0.25">
      <c r="A194" s="124" t="s">
        <v>616</v>
      </c>
      <c r="B194" s="2" t="s">
        <v>618</v>
      </c>
      <c r="C194" s="124" t="s">
        <v>251</v>
      </c>
      <c r="D194" s="124" t="s">
        <v>619</v>
      </c>
      <c r="E194" s="3" t="s">
        <v>2</v>
      </c>
      <c r="F194" s="2">
        <v>1</v>
      </c>
      <c r="G194" s="83">
        <v>2366.44</v>
      </c>
      <c r="H194" s="83">
        <f t="shared" si="23"/>
        <v>2847.77</v>
      </c>
      <c r="I194" s="83">
        <f t="shared" si="24"/>
        <v>2847.77</v>
      </c>
      <c r="J194" s="84">
        <f t="shared" si="20"/>
        <v>7.8147743836900303E-4</v>
      </c>
    </row>
    <row r="195" spans="1:10" ht="39.6" x14ac:dyDescent="0.25">
      <c r="A195" s="124" t="s">
        <v>617</v>
      </c>
      <c r="B195" s="2" t="s">
        <v>1709</v>
      </c>
      <c r="C195" s="124" t="s">
        <v>251</v>
      </c>
      <c r="D195" s="124" t="s">
        <v>1710</v>
      </c>
      <c r="E195" s="3" t="s">
        <v>230</v>
      </c>
      <c r="F195" s="2">
        <v>94.1</v>
      </c>
      <c r="G195" s="83">
        <v>7.21</v>
      </c>
      <c r="H195" s="83">
        <f t="shared" si="23"/>
        <v>8.67</v>
      </c>
      <c r="I195" s="83">
        <f t="shared" si="24"/>
        <v>815.84</v>
      </c>
      <c r="J195" s="84">
        <f t="shared" si="20"/>
        <v>2.2388063408174377E-4</v>
      </c>
    </row>
    <row r="196" spans="1:10" ht="39.6" x14ac:dyDescent="0.25">
      <c r="A196" s="124" t="s">
        <v>1711</v>
      </c>
      <c r="B196" s="2" t="s">
        <v>1712</v>
      </c>
      <c r="C196" s="124" t="s">
        <v>251</v>
      </c>
      <c r="D196" s="124" t="s">
        <v>1713</v>
      </c>
      <c r="E196" s="3" t="s">
        <v>230</v>
      </c>
      <c r="F196" s="2">
        <v>20.98</v>
      </c>
      <c r="G196" s="83">
        <v>10.06</v>
      </c>
      <c r="H196" s="83">
        <f t="shared" si="23"/>
        <v>12.1</v>
      </c>
      <c r="I196" s="83">
        <f t="shared" si="24"/>
        <v>253.85</v>
      </c>
      <c r="J196" s="84">
        <f t="shared" si="20"/>
        <v>6.9660839088118561E-5</v>
      </c>
    </row>
    <row r="197" spans="1:10" x14ac:dyDescent="0.25">
      <c r="A197" s="124" t="s">
        <v>1714</v>
      </c>
      <c r="B197" s="2" t="s">
        <v>199</v>
      </c>
      <c r="C197" s="124" t="s">
        <v>213</v>
      </c>
      <c r="D197" s="124" t="s">
        <v>591</v>
      </c>
      <c r="E197" s="3" t="s">
        <v>220</v>
      </c>
      <c r="F197" s="2">
        <v>33</v>
      </c>
      <c r="G197" s="83">
        <v>28.79</v>
      </c>
      <c r="H197" s="83">
        <f t="shared" si="23"/>
        <v>34.64</v>
      </c>
      <c r="I197" s="83">
        <f t="shared" si="24"/>
        <v>1143.1199999999999</v>
      </c>
      <c r="J197" s="84">
        <f t="shared" si="20"/>
        <v>3.1369193767346893E-4</v>
      </c>
    </row>
    <row r="198" spans="1:10" x14ac:dyDescent="0.25">
      <c r="A198" s="116" t="s">
        <v>197</v>
      </c>
      <c r="B198" s="116"/>
      <c r="C198" s="116"/>
      <c r="D198" s="116" t="s">
        <v>198</v>
      </c>
      <c r="E198" s="116"/>
      <c r="F198" s="82"/>
      <c r="G198" s="116"/>
      <c r="H198" s="116"/>
      <c r="I198" s="80">
        <v>89531.25</v>
      </c>
      <c r="J198" s="81">
        <f t="shared" ref="J198:J237" si="25">I198 / 3644084.73</f>
        <v>2.4568926529872429E-2</v>
      </c>
    </row>
    <row r="199" spans="1:10" ht="26.4" x14ac:dyDescent="0.25">
      <c r="A199" s="124" t="s">
        <v>620</v>
      </c>
      <c r="B199" s="2" t="s">
        <v>621</v>
      </c>
      <c r="C199" s="124" t="s">
        <v>251</v>
      </c>
      <c r="D199" s="124" t="s">
        <v>622</v>
      </c>
      <c r="E199" s="3" t="s">
        <v>2</v>
      </c>
      <c r="F199" s="2">
        <v>52</v>
      </c>
      <c r="G199" s="83">
        <v>31.39</v>
      </c>
      <c r="H199" s="83">
        <f t="shared" ref="H199:H209" si="26">TRUNC(G199 * (1 + 20.34 / 100), 2)</f>
        <v>37.770000000000003</v>
      </c>
      <c r="I199" s="83">
        <f t="shared" ref="I199:I209" si="27">TRUNC(F199 * H199, 2)</f>
        <v>1964.04</v>
      </c>
      <c r="J199" s="84">
        <f t="shared" si="25"/>
        <v>5.3896661178896355E-4</v>
      </c>
    </row>
    <row r="200" spans="1:10" ht="26.4" x14ac:dyDescent="0.25">
      <c r="A200" s="124" t="s">
        <v>623</v>
      </c>
      <c r="B200" s="2" t="s">
        <v>624</v>
      </c>
      <c r="C200" s="124" t="s">
        <v>251</v>
      </c>
      <c r="D200" s="124" t="s">
        <v>625</v>
      </c>
      <c r="E200" s="3" t="s">
        <v>2</v>
      </c>
      <c r="F200" s="2">
        <v>9</v>
      </c>
      <c r="G200" s="83">
        <v>244.22</v>
      </c>
      <c r="H200" s="83">
        <f t="shared" si="26"/>
        <v>293.89</v>
      </c>
      <c r="I200" s="83">
        <f t="shared" si="27"/>
        <v>2645.01</v>
      </c>
      <c r="J200" s="84">
        <f t="shared" si="25"/>
        <v>7.2583658064394134E-4</v>
      </c>
    </row>
    <row r="201" spans="1:10" ht="26.4" x14ac:dyDescent="0.25">
      <c r="A201" s="124" t="s">
        <v>626</v>
      </c>
      <c r="B201" s="2" t="s">
        <v>627</v>
      </c>
      <c r="C201" s="124" t="s">
        <v>213</v>
      </c>
      <c r="D201" s="124" t="s">
        <v>628</v>
      </c>
      <c r="E201" s="3" t="s">
        <v>2</v>
      </c>
      <c r="F201" s="2">
        <v>2</v>
      </c>
      <c r="G201" s="83">
        <v>226.48</v>
      </c>
      <c r="H201" s="83">
        <f t="shared" si="26"/>
        <v>272.54000000000002</v>
      </c>
      <c r="I201" s="83">
        <f t="shared" si="27"/>
        <v>545.08000000000004</v>
      </c>
      <c r="J201" s="84">
        <f t="shared" si="25"/>
        <v>1.4957939795214368E-4</v>
      </c>
    </row>
    <row r="202" spans="1:10" ht="39.6" x14ac:dyDescent="0.25">
      <c r="A202" s="124" t="s">
        <v>629</v>
      </c>
      <c r="B202" s="2" t="s">
        <v>630</v>
      </c>
      <c r="C202" s="124" t="s">
        <v>251</v>
      </c>
      <c r="D202" s="124" t="s">
        <v>631</v>
      </c>
      <c r="E202" s="3" t="s">
        <v>2</v>
      </c>
      <c r="F202" s="2">
        <v>3</v>
      </c>
      <c r="G202" s="83">
        <v>378.1</v>
      </c>
      <c r="H202" s="83">
        <f t="shared" si="26"/>
        <v>455</v>
      </c>
      <c r="I202" s="83">
        <f t="shared" si="27"/>
        <v>1365</v>
      </c>
      <c r="J202" s="84">
        <f t="shared" si="25"/>
        <v>3.7457965473815973E-4</v>
      </c>
    </row>
    <row r="203" spans="1:10" ht="52.8" x14ac:dyDescent="0.25">
      <c r="A203" s="124" t="s">
        <v>632</v>
      </c>
      <c r="B203" s="2" t="s">
        <v>633</v>
      </c>
      <c r="C203" s="124" t="s">
        <v>251</v>
      </c>
      <c r="D203" s="124" t="s">
        <v>634</v>
      </c>
      <c r="E203" s="3" t="s">
        <v>2</v>
      </c>
      <c r="F203" s="2">
        <v>3</v>
      </c>
      <c r="G203" s="83">
        <v>1357.16</v>
      </c>
      <c r="H203" s="83">
        <f t="shared" si="26"/>
        <v>1633.2</v>
      </c>
      <c r="I203" s="83">
        <f t="shared" si="27"/>
        <v>4899.6000000000004</v>
      </c>
      <c r="J203" s="84">
        <f t="shared" si="25"/>
        <v>1.3445351475128847E-3</v>
      </c>
    </row>
    <row r="204" spans="1:10" ht="39.6" x14ac:dyDescent="0.25">
      <c r="A204" s="124" t="s">
        <v>635</v>
      </c>
      <c r="B204" s="2" t="s">
        <v>636</v>
      </c>
      <c r="C204" s="124" t="s">
        <v>213</v>
      </c>
      <c r="D204" s="124" t="s">
        <v>637</v>
      </c>
      <c r="E204" s="3" t="s">
        <v>638</v>
      </c>
      <c r="F204" s="2">
        <v>30</v>
      </c>
      <c r="G204" s="83">
        <v>25.58</v>
      </c>
      <c r="H204" s="83">
        <f t="shared" si="26"/>
        <v>30.78</v>
      </c>
      <c r="I204" s="83">
        <f t="shared" si="27"/>
        <v>923.4</v>
      </c>
      <c r="J204" s="84">
        <f t="shared" si="25"/>
        <v>2.5339696204045178E-4</v>
      </c>
    </row>
    <row r="205" spans="1:10" ht="39.6" x14ac:dyDescent="0.25">
      <c r="A205" s="124" t="s">
        <v>639</v>
      </c>
      <c r="B205" s="2" t="s">
        <v>640</v>
      </c>
      <c r="C205" s="124" t="s">
        <v>251</v>
      </c>
      <c r="D205" s="124" t="s">
        <v>641</v>
      </c>
      <c r="E205" s="3" t="s">
        <v>230</v>
      </c>
      <c r="F205" s="2">
        <v>250</v>
      </c>
      <c r="G205" s="83">
        <v>244.61</v>
      </c>
      <c r="H205" s="83">
        <f t="shared" si="26"/>
        <v>294.36</v>
      </c>
      <c r="I205" s="83">
        <f t="shared" si="27"/>
        <v>73590</v>
      </c>
      <c r="J205" s="84">
        <f t="shared" si="25"/>
        <v>2.0194371276323203E-2</v>
      </c>
    </row>
    <row r="206" spans="1:10" x14ac:dyDescent="0.25">
      <c r="A206" s="124" t="s">
        <v>642</v>
      </c>
      <c r="B206" s="2" t="s">
        <v>643</v>
      </c>
      <c r="C206" s="124" t="s">
        <v>213</v>
      </c>
      <c r="D206" s="124" t="s">
        <v>644</v>
      </c>
      <c r="E206" s="3" t="s">
        <v>218</v>
      </c>
      <c r="F206" s="2">
        <v>1</v>
      </c>
      <c r="G206" s="83">
        <v>124.81</v>
      </c>
      <c r="H206" s="83">
        <f t="shared" si="26"/>
        <v>150.19</v>
      </c>
      <c r="I206" s="83">
        <f t="shared" si="27"/>
        <v>150.19</v>
      </c>
      <c r="J206" s="84">
        <f t="shared" si="25"/>
        <v>4.1214738714376713E-5</v>
      </c>
    </row>
    <row r="207" spans="1:10" ht="39.6" x14ac:dyDescent="0.25">
      <c r="A207" s="124" t="s">
        <v>645</v>
      </c>
      <c r="B207" s="2" t="s">
        <v>646</v>
      </c>
      <c r="C207" s="124" t="s">
        <v>213</v>
      </c>
      <c r="D207" s="124" t="s">
        <v>647</v>
      </c>
      <c r="E207" s="3" t="s">
        <v>218</v>
      </c>
      <c r="F207" s="2">
        <v>1</v>
      </c>
      <c r="G207" s="83">
        <v>825.95</v>
      </c>
      <c r="H207" s="83">
        <f t="shared" si="26"/>
        <v>993.94</v>
      </c>
      <c r="I207" s="83">
        <f t="shared" si="27"/>
        <v>993.94</v>
      </c>
      <c r="J207" s="84">
        <f t="shared" si="25"/>
        <v>2.7275436046186554E-4</v>
      </c>
    </row>
    <row r="208" spans="1:10" x14ac:dyDescent="0.25">
      <c r="A208" s="124" t="s">
        <v>648</v>
      </c>
      <c r="B208" s="2" t="s">
        <v>649</v>
      </c>
      <c r="C208" s="124" t="s">
        <v>213</v>
      </c>
      <c r="D208" s="124" t="s">
        <v>650</v>
      </c>
      <c r="E208" s="3" t="s">
        <v>546</v>
      </c>
      <c r="F208" s="2">
        <v>1</v>
      </c>
      <c r="G208" s="83">
        <v>1657.48</v>
      </c>
      <c r="H208" s="83">
        <f t="shared" si="26"/>
        <v>1994.61</v>
      </c>
      <c r="I208" s="83">
        <f t="shared" si="27"/>
        <v>1994.61</v>
      </c>
      <c r="J208" s="84">
        <f t="shared" si="25"/>
        <v>5.4735554955112143E-4</v>
      </c>
    </row>
    <row r="209" spans="1:10" ht="26.4" x14ac:dyDescent="0.25">
      <c r="A209" s="124" t="s">
        <v>651</v>
      </c>
      <c r="B209" s="2" t="s">
        <v>652</v>
      </c>
      <c r="C209" s="124" t="s">
        <v>213</v>
      </c>
      <c r="D209" s="124" t="s">
        <v>653</v>
      </c>
      <c r="E209" s="3" t="s">
        <v>546</v>
      </c>
      <c r="F209" s="2">
        <v>1</v>
      </c>
      <c r="G209" s="83">
        <v>382.57</v>
      </c>
      <c r="H209" s="83">
        <f t="shared" si="26"/>
        <v>460.38</v>
      </c>
      <c r="I209" s="83">
        <f t="shared" si="27"/>
        <v>460.38</v>
      </c>
      <c r="J209" s="84">
        <f t="shared" si="25"/>
        <v>1.2633625014531427E-4</v>
      </c>
    </row>
    <row r="210" spans="1:10" x14ac:dyDescent="0.25">
      <c r="A210" s="116" t="s">
        <v>199</v>
      </c>
      <c r="B210" s="116"/>
      <c r="C210" s="116"/>
      <c r="D210" s="116" t="s">
        <v>200</v>
      </c>
      <c r="E210" s="116"/>
      <c r="F210" s="82"/>
      <c r="G210" s="116"/>
      <c r="H210" s="116"/>
      <c r="I210" s="80">
        <v>98600.02</v>
      </c>
      <c r="J210" s="81">
        <f t="shared" si="25"/>
        <v>2.7057554174927213E-2</v>
      </c>
    </row>
    <row r="211" spans="1:10" ht="26.4" x14ac:dyDescent="0.25">
      <c r="A211" s="124" t="s">
        <v>654</v>
      </c>
      <c r="B211" s="2" t="s">
        <v>655</v>
      </c>
      <c r="C211" s="124" t="s">
        <v>251</v>
      </c>
      <c r="D211" s="124" t="s">
        <v>656</v>
      </c>
      <c r="E211" s="3" t="s">
        <v>226</v>
      </c>
      <c r="F211" s="2">
        <v>1706.89</v>
      </c>
      <c r="G211" s="83">
        <v>12.46</v>
      </c>
      <c r="H211" s="83">
        <f t="shared" ref="H211:H219" si="28">TRUNC(G211 * (1 + 20.34 / 100), 2)</f>
        <v>14.99</v>
      </c>
      <c r="I211" s="83">
        <f t="shared" ref="I211:I219" si="29">TRUNC(F211 * H211, 2)</f>
        <v>25586.28</v>
      </c>
      <c r="J211" s="84">
        <f t="shared" si="25"/>
        <v>7.02131862888929E-3</v>
      </c>
    </row>
    <row r="212" spans="1:10" ht="26.4" x14ac:dyDescent="0.25">
      <c r="A212" s="124" t="s">
        <v>657</v>
      </c>
      <c r="B212" s="2" t="s">
        <v>655</v>
      </c>
      <c r="C212" s="124" t="s">
        <v>251</v>
      </c>
      <c r="D212" s="124" t="s">
        <v>656</v>
      </c>
      <c r="E212" s="3" t="s">
        <v>226</v>
      </c>
      <c r="F212" s="2">
        <v>918.28</v>
      </c>
      <c r="G212" s="83">
        <v>12.46</v>
      </c>
      <c r="H212" s="83">
        <f t="shared" si="28"/>
        <v>14.99</v>
      </c>
      <c r="I212" s="83">
        <f t="shared" si="29"/>
        <v>13765.01</v>
      </c>
      <c r="J212" s="84">
        <f t="shared" si="25"/>
        <v>3.7773572844449202E-3</v>
      </c>
    </row>
    <row r="213" spans="1:10" ht="26.4" x14ac:dyDescent="0.25">
      <c r="A213" s="124" t="s">
        <v>658</v>
      </c>
      <c r="B213" s="2" t="s">
        <v>659</v>
      </c>
      <c r="C213" s="124" t="s">
        <v>251</v>
      </c>
      <c r="D213" s="124" t="s">
        <v>660</v>
      </c>
      <c r="E213" s="3" t="s">
        <v>226</v>
      </c>
      <c r="F213" s="2">
        <v>2625.18</v>
      </c>
      <c r="G213" s="83">
        <v>2.13</v>
      </c>
      <c r="H213" s="83">
        <f t="shared" si="28"/>
        <v>2.56</v>
      </c>
      <c r="I213" s="83">
        <f t="shared" si="29"/>
        <v>6720.46</v>
      </c>
      <c r="J213" s="84">
        <f t="shared" si="25"/>
        <v>1.8442106860671157E-3</v>
      </c>
    </row>
    <row r="214" spans="1:10" ht="26.4" x14ac:dyDescent="0.25">
      <c r="A214" s="124" t="s">
        <v>661</v>
      </c>
      <c r="B214" s="2" t="s">
        <v>664</v>
      </c>
      <c r="C214" s="124" t="s">
        <v>251</v>
      </c>
      <c r="D214" s="124" t="s">
        <v>665</v>
      </c>
      <c r="E214" s="3" t="s">
        <v>226</v>
      </c>
      <c r="F214" s="2">
        <v>2625.18</v>
      </c>
      <c r="G214" s="83">
        <v>9.26</v>
      </c>
      <c r="H214" s="83">
        <f t="shared" si="28"/>
        <v>11.14</v>
      </c>
      <c r="I214" s="83">
        <f t="shared" si="29"/>
        <v>29244.5</v>
      </c>
      <c r="J214" s="84">
        <f t="shared" si="25"/>
        <v>8.0251975919341488E-3</v>
      </c>
    </row>
    <row r="215" spans="1:10" ht="39.6" x14ac:dyDescent="0.25">
      <c r="A215" s="124" t="s">
        <v>663</v>
      </c>
      <c r="B215" s="2" t="s">
        <v>667</v>
      </c>
      <c r="C215" s="124" t="s">
        <v>251</v>
      </c>
      <c r="D215" s="124" t="s">
        <v>668</v>
      </c>
      <c r="E215" s="3" t="s">
        <v>226</v>
      </c>
      <c r="F215" s="2">
        <v>325.14999999999998</v>
      </c>
      <c r="G215" s="83">
        <v>8.73</v>
      </c>
      <c r="H215" s="83">
        <f t="shared" si="28"/>
        <v>10.5</v>
      </c>
      <c r="I215" s="83">
        <f t="shared" si="29"/>
        <v>3414.07</v>
      </c>
      <c r="J215" s="84">
        <f t="shared" si="25"/>
        <v>9.3687997205268059E-4</v>
      </c>
    </row>
    <row r="216" spans="1:10" x14ac:dyDescent="0.25">
      <c r="A216" s="124" t="s">
        <v>666</v>
      </c>
      <c r="B216" s="2" t="s">
        <v>670</v>
      </c>
      <c r="C216" s="124" t="s">
        <v>251</v>
      </c>
      <c r="D216" s="124" t="s">
        <v>671</v>
      </c>
      <c r="E216" s="3" t="s">
        <v>226</v>
      </c>
      <c r="F216" s="2">
        <v>130</v>
      </c>
      <c r="G216" s="83">
        <v>9.86</v>
      </c>
      <c r="H216" s="83">
        <f t="shared" si="28"/>
        <v>11.86</v>
      </c>
      <c r="I216" s="83">
        <f t="shared" si="29"/>
        <v>1541.8</v>
      </c>
      <c r="J216" s="84">
        <f t="shared" si="25"/>
        <v>4.2309663858995942E-4</v>
      </c>
    </row>
    <row r="217" spans="1:10" ht="52.8" x14ac:dyDescent="0.25">
      <c r="A217" s="124" t="s">
        <v>669</v>
      </c>
      <c r="B217" s="2" t="s">
        <v>673</v>
      </c>
      <c r="C217" s="124" t="s">
        <v>251</v>
      </c>
      <c r="D217" s="124" t="s">
        <v>674</v>
      </c>
      <c r="E217" s="3" t="s">
        <v>226</v>
      </c>
      <c r="F217" s="2">
        <v>266.85000000000002</v>
      </c>
      <c r="G217" s="83">
        <v>38</v>
      </c>
      <c r="H217" s="83">
        <f t="shared" si="28"/>
        <v>45.72</v>
      </c>
      <c r="I217" s="83">
        <f t="shared" si="29"/>
        <v>12200.38</v>
      </c>
      <c r="J217" s="84">
        <f t="shared" si="25"/>
        <v>3.3479956982229663E-3</v>
      </c>
    </row>
    <row r="218" spans="1:10" ht="26.4" x14ac:dyDescent="0.25">
      <c r="A218" s="124" t="s">
        <v>672</v>
      </c>
      <c r="B218" s="2" t="s">
        <v>2894</v>
      </c>
      <c r="C218" s="124" t="s">
        <v>251</v>
      </c>
      <c r="D218" s="124" t="s">
        <v>2895</v>
      </c>
      <c r="E218" s="3" t="s">
        <v>230</v>
      </c>
      <c r="F218" s="2">
        <v>120</v>
      </c>
      <c r="G218" s="83">
        <v>7.75</v>
      </c>
      <c r="H218" s="83">
        <f t="shared" si="28"/>
        <v>9.32</v>
      </c>
      <c r="I218" s="83">
        <f t="shared" si="29"/>
        <v>1118.4000000000001</v>
      </c>
      <c r="J218" s="84">
        <f t="shared" si="25"/>
        <v>3.0690834128876032E-4</v>
      </c>
    </row>
    <row r="219" spans="1:10" ht="39.6" x14ac:dyDescent="0.25">
      <c r="A219" s="124" t="s">
        <v>675</v>
      </c>
      <c r="B219" s="2" t="s">
        <v>2896</v>
      </c>
      <c r="C219" s="124" t="s">
        <v>213</v>
      </c>
      <c r="D219" s="124" t="s">
        <v>2897</v>
      </c>
      <c r="E219" s="3" t="s">
        <v>226</v>
      </c>
      <c r="F219" s="2">
        <v>400.41</v>
      </c>
      <c r="G219" s="83">
        <v>10.4</v>
      </c>
      <c r="H219" s="83">
        <f t="shared" si="28"/>
        <v>12.51</v>
      </c>
      <c r="I219" s="83">
        <f t="shared" si="29"/>
        <v>5009.12</v>
      </c>
      <c r="J219" s="84">
        <f t="shared" si="25"/>
        <v>1.3745893334373704E-3</v>
      </c>
    </row>
    <row r="220" spans="1:10" x14ac:dyDescent="0.25">
      <c r="A220" s="116" t="s">
        <v>201</v>
      </c>
      <c r="B220" s="116"/>
      <c r="C220" s="116"/>
      <c r="D220" s="116" t="s">
        <v>202</v>
      </c>
      <c r="E220" s="116"/>
      <c r="F220" s="82"/>
      <c r="G220" s="116"/>
      <c r="H220" s="116"/>
      <c r="I220" s="80">
        <v>220742.39999999999</v>
      </c>
      <c r="J220" s="81">
        <f t="shared" si="25"/>
        <v>6.0575539910676005E-2</v>
      </c>
    </row>
    <row r="221" spans="1:10" x14ac:dyDescent="0.25">
      <c r="A221" s="124" t="s">
        <v>677</v>
      </c>
      <c r="B221" s="2" t="s">
        <v>678</v>
      </c>
      <c r="C221" s="124" t="s">
        <v>213</v>
      </c>
      <c r="D221" s="124" t="s">
        <v>679</v>
      </c>
      <c r="E221" s="3" t="s">
        <v>230</v>
      </c>
      <c r="F221" s="2">
        <v>18</v>
      </c>
      <c r="G221" s="83">
        <v>36.08</v>
      </c>
      <c r="H221" s="83">
        <f t="shared" ref="H221:H235" si="30">TRUNC(G221 * (1 + 20.34 / 100), 2)</f>
        <v>43.41</v>
      </c>
      <c r="I221" s="83">
        <f t="shared" ref="I221:I235" si="31">TRUNC(F221 * H221, 2)</f>
        <v>781.38</v>
      </c>
      <c r="J221" s="84">
        <f t="shared" si="25"/>
        <v>2.1442421290791448E-4</v>
      </c>
    </row>
    <row r="222" spans="1:10" x14ac:dyDescent="0.25">
      <c r="A222" s="124" t="s">
        <v>680</v>
      </c>
      <c r="B222" s="2" t="s">
        <v>681</v>
      </c>
      <c r="C222" s="124" t="s">
        <v>213</v>
      </c>
      <c r="D222" s="124" t="s">
        <v>682</v>
      </c>
      <c r="E222" s="3" t="s">
        <v>220</v>
      </c>
      <c r="F222" s="2">
        <v>1</v>
      </c>
      <c r="G222" s="83">
        <v>5406.27</v>
      </c>
      <c r="H222" s="83">
        <f t="shared" si="30"/>
        <v>6505.9</v>
      </c>
      <c r="I222" s="83">
        <f t="shared" si="31"/>
        <v>6505.9</v>
      </c>
      <c r="J222" s="84">
        <f t="shared" si="25"/>
        <v>1.7853317038542076E-3</v>
      </c>
    </row>
    <row r="223" spans="1:10" x14ac:dyDescent="0.25">
      <c r="A223" s="124" t="s">
        <v>683</v>
      </c>
      <c r="B223" s="2" t="s">
        <v>684</v>
      </c>
      <c r="C223" s="124" t="s">
        <v>213</v>
      </c>
      <c r="D223" s="124" t="s">
        <v>685</v>
      </c>
      <c r="E223" s="3" t="s">
        <v>220</v>
      </c>
      <c r="F223" s="2">
        <v>25</v>
      </c>
      <c r="G223" s="83">
        <v>74.11</v>
      </c>
      <c r="H223" s="83">
        <f t="shared" si="30"/>
        <v>89.18</v>
      </c>
      <c r="I223" s="83">
        <f t="shared" si="31"/>
        <v>2229.5</v>
      </c>
      <c r="J223" s="84">
        <f t="shared" si="25"/>
        <v>6.1181343607232756E-4</v>
      </c>
    </row>
    <row r="224" spans="1:10" ht="52.8" x14ac:dyDescent="0.25">
      <c r="A224" s="124" t="s">
        <v>686</v>
      </c>
      <c r="B224" s="2" t="s">
        <v>687</v>
      </c>
      <c r="C224" s="124" t="s">
        <v>251</v>
      </c>
      <c r="D224" s="124" t="s">
        <v>688</v>
      </c>
      <c r="E224" s="3" t="s">
        <v>230</v>
      </c>
      <c r="F224" s="2">
        <v>106.23</v>
      </c>
      <c r="G224" s="83">
        <v>477.4</v>
      </c>
      <c r="H224" s="83">
        <f t="shared" si="30"/>
        <v>574.5</v>
      </c>
      <c r="I224" s="83">
        <f t="shared" si="31"/>
        <v>61029.13</v>
      </c>
      <c r="J224" s="84">
        <f t="shared" si="25"/>
        <v>1.6747450874996531E-2</v>
      </c>
    </row>
    <row r="225" spans="1:10" x14ac:dyDescent="0.25">
      <c r="A225" s="124" t="s">
        <v>689</v>
      </c>
      <c r="B225" s="2" t="s">
        <v>201</v>
      </c>
      <c r="C225" s="124" t="s">
        <v>213</v>
      </c>
      <c r="D225" s="124" t="s">
        <v>690</v>
      </c>
      <c r="E225" s="3" t="s">
        <v>226</v>
      </c>
      <c r="F225" s="2">
        <v>3.75</v>
      </c>
      <c r="G225" s="83">
        <v>1268.8599999999999</v>
      </c>
      <c r="H225" s="83">
        <f t="shared" si="30"/>
        <v>1526.94</v>
      </c>
      <c r="I225" s="83">
        <f t="shared" si="31"/>
        <v>5726.02</v>
      </c>
      <c r="J225" s="84">
        <f t="shared" si="25"/>
        <v>1.5713191169405109E-3</v>
      </c>
    </row>
    <row r="226" spans="1:10" ht="39.6" x14ac:dyDescent="0.25">
      <c r="A226" s="124" t="s">
        <v>691</v>
      </c>
      <c r="B226" s="2" t="s">
        <v>692</v>
      </c>
      <c r="C226" s="124" t="s">
        <v>251</v>
      </c>
      <c r="D226" s="124" t="s">
        <v>693</v>
      </c>
      <c r="E226" s="3" t="s">
        <v>2</v>
      </c>
      <c r="F226" s="2">
        <v>10</v>
      </c>
      <c r="G226" s="83">
        <v>218.4</v>
      </c>
      <c r="H226" s="83">
        <f t="shared" si="30"/>
        <v>262.82</v>
      </c>
      <c r="I226" s="83">
        <f t="shared" si="31"/>
        <v>2628.2</v>
      </c>
      <c r="J226" s="84">
        <f t="shared" si="25"/>
        <v>7.2122362533540759E-4</v>
      </c>
    </row>
    <row r="227" spans="1:10" ht="39.6" x14ac:dyDescent="0.25">
      <c r="A227" s="124" t="s">
        <v>694</v>
      </c>
      <c r="B227" s="2" t="s">
        <v>695</v>
      </c>
      <c r="C227" s="124" t="s">
        <v>251</v>
      </c>
      <c r="D227" s="124" t="s">
        <v>696</v>
      </c>
      <c r="E227" s="3" t="s">
        <v>2</v>
      </c>
      <c r="F227" s="2">
        <v>14</v>
      </c>
      <c r="G227" s="83">
        <v>87.6</v>
      </c>
      <c r="H227" s="83">
        <f t="shared" si="30"/>
        <v>105.41</v>
      </c>
      <c r="I227" s="83">
        <f t="shared" si="31"/>
        <v>1475.74</v>
      </c>
      <c r="J227" s="84">
        <f t="shared" si="25"/>
        <v>4.0496862980460941E-4</v>
      </c>
    </row>
    <row r="228" spans="1:10" x14ac:dyDescent="0.25">
      <c r="A228" s="124" t="s">
        <v>697</v>
      </c>
      <c r="B228" s="2" t="s">
        <v>698</v>
      </c>
      <c r="C228" s="124" t="s">
        <v>213</v>
      </c>
      <c r="D228" s="124" t="s">
        <v>699</v>
      </c>
      <c r="E228" s="3" t="s">
        <v>226</v>
      </c>
      <c r="F228" s="2">
        <v>30.12</v>
      </c>
      <c r="G228" s="83">
        <v>212.76</v>
      </c>
      <c r="H228" s="83">
        <f t="shared" si="30"/>
        <v>256.02999999999997</v>
      </c>
      <c r="I228" s="83">
        <f t="shared" si="31"/>
        <v>7711.62</v>
      </c>
      <c r="J228" s="84">
        <f t="shared" si="25"/>
        <v>2.1162021663530309E-3</v>
      </c>
    </row>
    <row r="229" spans="1:10" x14ac:dyDescent="0.25">
      <c r="A229" s="124" t="s">
        <v>700</v>
      </c>
      <c r="B229" s="2" t="s">
        <v>701</v>
      </c>
      <c r="C229" s="124" t="s">
        <v>213</v>
      </c>
      <c r="D229" s="124" t="s">
        <v>702</v>
      </c>
      <c r="E229" s="3" t="s">
        <v>226</v>
      </c>
      <c r="F229" s="2">
        <v>2633</v>
      </c>
      <c r="G229" s="83">
        <v>2.2599999999999998</v>
      </c>
      <c r="H229" s="83">
        <f t="shared" si="30"/>
        <v>2.71</v>
      </c>
      <c r="I229" s="83">
        <f t="shared" si="31"/>
        <v>7135.43</v>
      </c>
      <c r="J229" s="84">
        <f t="shared" si="25"/>
        <v>1.958085645280811E-3</v>
      </c>
    </row>
    <row r="230" spans="1:10" ht="26.4" x14ac:dyDescent="0.25">
      <c r="A230" s="124" t="s">
        <v>703</v>
      </c>
      <c r="B230" s="2" t="s">
        <v>704</v>
      </c>
      <c r="C230" s="124" t="s">
        <v>251</v>
      </c>
      <c r="D230" s="124" t="s">
        <v>705</v>
      </c>
      <c r="E230" s="3" t="s">
        <v>226</v>
      </c>
      <c r="F230" s="2">
        <v>355</v>
      </c>
      <c r="G230" s="83">
        <v>43.73</v>
      </c>
      <c r="H230" s="83">
        <f t="shared" si="30"/>
        <v>52.62</v>
      </c>
      <c r="I230" s="83">
        <f t="shared" si="31"/>
        <v>18680.099999999999</v>
      </c>
      <c r="J230" s="84">
        <f t="shared" si="25"/>
        <v>5.1261431563914264E-3</v>
      </c>
    </row>
    <row r="231" spans="1:10" ht="66" x14ac:dyDescent="0.25">
      <c r="A231" s="124" t="s">
        <v>706</v>
      </c>
      <c r="B231" s="2" t="s">
        <v>710</v>
      </c>
      <c r="C231" s="124" t="s">
        <v>251</v>
      </c>
      <c r="D231" s="124" t="s">
        <v>711</v>
      </c>
      <c r="E231" s="3" t="s">
        <v>226</v>
      </c>
      <c r="F231" s="2">
        <v>128.66</v>
      </c>
      <c r="G231" s="83">
        <v>189.89</v>
      </c>
      <c r="H231" s="83">
        <f t="shared" si="30"/>
        <v>228.51</v>
      </c>
      <c r="I231" s="83">
        <f t="shared" si="31"/>
        <v>29400.09</v>
      </c>
      <c r="J231" s="84">
        <f t="shared" si="25"/>
        <v>8.0678941842277085E-3</v>
      </c>
    </row>
    <row r="232" spans="1:10" ht="39.6" x14ac:dyDescent="0.25">
      <c r="A232" s="124" t="s">
        <v>709</v>
      </c>
      <c r="B232" s="2" t="s">
        <v>713</v>
      </c>
      <c r="C232" s="124" t="s">
        <v>251</v>
      </c>
      <c r="D232" s="124" t="s">
        <v>714</v>
      </c>
      <c r="E232" s="3" t="s">
        <v>2</v>
      </c>
      <c r="F232" s="2">
        <v>135</v>
      </c>
      <c r="G232" s="83">
        <v>96.58</v>
      </c>
      <c r="H232" s="83">
        <f t="shared" si="30"/>
        <v>116.22</v>
      </c>
      <c r="I232" s="83">
        <f t="shared" si="31"/>
        <v>15689.7</v>
      </c>
      <c r="J232" s="84">
        <f t="shared" si="25"/>
        <v>4.3055255743189051E-3</v>
      </c>
    </row>
    <row r="233" spans="1:10" ht="26.4" x14ac:dyDescent="0.25">
      <c r="A233" s="124" t="s">
        <v>712</v>
      </c>
      <c r="B233" s="2" t="s">
        <v>1350</v>
      </c>
      <c r="C233" s="124" t="s">
        <v>213</v>
      </c>
      <c r="D233" s="124" t="s">
        <v>1716</v>
      </c>
      <c r="E233" s="3" t="s">
        <v>1717</v>
      </c>
      <c r="F233" s="2">
        <v>204</v>
      </c>
      <c r="G233" s="83">
        <v>35.44</v>
      </c>
      <c r="H233" s="83">
        <f t="shared" si="30"/>
        <v>42.64</v>
      </c>
      <c r="I233" s="83">
        <f t="shared" si="31"/>
        <v>8698.56</v>
      </c>
      <c r="J233" s="84">
        <f t="shared" si="25"/>
        <v>2.387035605508547E-3</v>
      </c>
    </row>
    <row r="234" spans="1:10" x14ac:dyDescent="0.25">
      <c r="A234" s="124" t="s">
        <v>1715</v>
      </c>
      <c r="B234" s="2" t="s">
        <v>1975</v>
      </c>
      <c r="C234" s="124" t="s">
        <v>213</v>
      </c>
      <c r="D234" s="124" t="s">
        <v>1976</v>
      </c>
      <c r="E234" s="3" t="s">
        <v>2</v>
      </c>
      <c r="F234" s="2">
        <v>1</v>
      </c>
      <c r="G234" s="83">
        <v>19705.23</v>
      </c>
      <c r="H234" s="83">
        <f t="shared" si="30"/>
        <v>23713.27</v>
      </c>
      <c r="I234" s="83">
        <f t="shared" si="31"/>
        <v>23713.27</v>
      </c>
      <c r="J234" s="84">
        <f t="shared" si="25"/>
        <v>6.507332226602755E-3</v>
      </c>
    </row>
    <row r="235" spans="1:10" ht="52.8" x14ac:dyDescent="0.25">
      <c r="A235" s="124" t="s">
        <v>2866</v>
      </c>
      <c r="B235" s="2" t="s">
        <v>2867</v>
      </c>
      <c r="C235" s="124" t="s">
        <v>213</v>
      </c>
      <c r="D235" s="124" t="s">
        <v>2868</v>
      </c>
      <c r="E235" s="3" t="s">
        <v>226</v>
      </c>
      <c r="F235" s="2">
        <v>38.340000000000003</v>
      </c>
      <c r="G235" s="83">
        <v>635.87</v>
      </c>
      <c r="H235" s="83">
        <f t="shared" si="30"/>
        <v>765.2</v>
      </c>
      <c r="I235" s="83">
        <f t="shared" si="31"/>
        <v>29337.759999999998</v>
      </c>
      <c r="J235" s="84">
        <f t="shared" si="25"/>
        <v>8.0507897520813131E-3</v>
      </c>
    </row>
    <row r="236" spans="1:10" x14ac:dyDescent="0.25">
      <c r="A236" s="116" t="s">
        <v>203</v>
      </c>
      <c r="B236" s="116"/>
      <c r="C236" s="116"/>
      <c r="D236" s="116" t="s">
        <v>204</v>
      </c>
      <c r="E236" s="116"/>
      <c r="F236" s="82"/>
      <c r="G236" s="116"/>
      <c r="H236" s="116"/>
      <c r="I236" s="80">
        <v>47471.199999999997</v>
      </c>
      <c r="J236" s="81">
        <f t="shared" si="25"/>
        <v>1.3026919931140019E-2</v>
      </c>
    </row>
    <row r="237" spans="1:10" x14ac:dyDescent="0.25">
      <c r="A237" s="124" t="s">
        <v>715</v>
      </c>
      <c r="B237" s="2" t="s">
        <v>1977</v>
      </c>
      <c r="C237" s="124" t="s">
        <v>213</v>
      </c>
      <c r="D237" s="124" t="s">
        <v>1978</v>
      </c>
      <c r="E237" s="3" t="s">
        <v>218</v>
      </c>
      <c r="F237" s="2">
        <v>1</v>
      </c>
      <c r="G237" s="83">
        <v>39447.57</v>
      </c>
      <c r="H237" s="83">
        <f>TRUNC(G237 * (1 + 20.34 / 100), 2)</f>
        <v>47471.199999999997</v>
      </c>
      <c r="I237" s="83">
        <f>TRUNC(F237 * H237, 2)</f>
        <v>47471.199999999997</v>
      </c>
      <c r="J237" s="84">
        <f t="shared" si="25"/>
        <v>1.3026919931140019E-2</v>
      </c>
    </row>
    <row r="238" spans="1:10" x14ac:dyDescent="0.25">
      <c r="A238" s="121"/>
      <c r="B238" s="121"/>
      <c r="C238" s="121"/>
      <c r="D238" s="121"/>
      <c r="E238" s="121"/>
      <c r="F238" s="121"/>
      <c r="G238" s="121"/>
      <c r="H238" s="121"/>
      <c r="I238" s="121"/>
      <c r="J238" s="121"/>
    </row>
    <row r="239" spans="1:10" x14ac:dyDescent="0.25">
      <c r="A239" s="143"/>
      <c r="B239" s="143"/>
      <c r="C239" s="143"/>
      <c r="D239" s="127"/>
      <c r="E239" s="119"/>
      <c r="F239" s="142" t="s">
        <v>1622</v>
      </c>
      <c r="G239" s="143"/>
      <c r="H239" s="144">
        <v>3028546.62</v>
      </c>
      <c r="I239" s="143"/>
      <c r="J239" s="143"/>
    </row>
    <row r="240" spans="1:10" x14ac:dyDescent="0.25">
      <c r="A240" s="143"/>
      <c r="B240" s="143"/>
      <c r="C240" s="143"/>
      <c r="D240" s="127"/>
      <c r="E240" s="119"/>
      <c r="F240" s="142" t="s">
        <v>1623</v>
      </c>
      <c r="G240" s="143"/>
      <c r="H240" s="144">
        <v>615538.11</v>
      </c>
      <c r="I240" s="143"/>
      <c r="J240" s="143"/>
    </row>
    <row r="241" spans="1:10" x14ac:dyDescent="0.25">
      <c r="A241" s="143"/>
      <c r="B241" s="143"/>
      <c r="C241" s="143"/>
      <c r="D241" s="127"/>
      <c r="E241" s="119"/>
      <c r="F241" s="142" t="s">
        <v>205</v>
      </c>
      <c r="G241" s="143"/>
      <c r="H241" s="144">
        <v>3644084.73</v>
      </c>
      <c r="I241" s="143"/>
      <c r="J241" s="143"/>
    </row>
    <row r="242" spans="1:10" x14ac:dyDescent="0.25">
      <c r="A242" s="128"/>
      <c r="B242" s="128"/>
      <c r="C242" s="128"/>
      <c r="D242" s="128"/>
      <c r="E242" s="128"/>
      <c r="F242" s="128"/>
      <c r="G242" s="128"/>
      <c r="H242" s="128"/>
      <c r="I242" s="128"/>
      <c r="J242" s="128"/>
    </row>
    <row r="243" spans="1:10" x14ac:dyDescent="0.25">
      <c r="A243" s="146" t="s">
        <v>2404</v>
      </c>
      <c r="B243" s="140"/>
      <c r="C243" s="140"/>
      <c r="D243" s="140"/>
      <c r="E243" s="140"/>
      <c r="F243" s="140"/>
      <c r="G243" s="140"/>
      <c r="H243" s="140"/>
      <c r="I243" s="140"/>
      <c r="J243" s="140"/>
    </row>
    <row r="244" spans="1:10" x14ac:dyDescent="0.25">
      <c r="A244" s="137"/>
      <c r="B244" s="137"/>
      <c r="C244" s="137"/>
      <c r="D244" s="137"/>
      <c r="E244" s="137"/>
      <c r="F244" s="137"/>
      <c r="G244" s="137"/>
      <c r="H244" s="137"/>
      <c r="I244" s="137"/>
      <c r="J244" s="137"/>
    </row>
    <row r="245" spans="1:10" x14ac:dyDescent="0.25">
      <c r="A245" s="137"/>
      <c r="B245" s="137"/>
      <c r="C245" s="137"/>
      <c r="D245" s="137"/>
      <c r="E245" s="137"/>
      <c r="F245" s="137"/>
      <c r="G245" s="137"/>
      <c r="H245" s="137"/>
      <c r="I245" s="137"/>
      <c r="J245" s="137"/>
    </row>
  </sheetData>
  <mergeCells count="21">
    <mergeCell ref="E1:F1"/>
    <mergeCell ref="G1:H1"/>
    <mergeCell ref="I1:J1"/>
    <mergeCell ref="A244:J245"/>
    <mergeCell ref="E3:F3"/>
    <mergeCell ref="G3:H3"/>
    <mergeCell ref="I3:J3"/>
    <mergeCell ref="A4:J4"/>
    <mergeCell ref="E2:F2"/>
    <mergeCell ref="G2:H2"/>
    <mergeCell ref="I2:J2"/>
    <mergeCell ref="A241:C241"/>
    <mergeCell ref="F241:G241"/>
    <mergeCell ref="H241:J241"/>
    <mergeCell ref="A243:J243"/>
    <mergeCell ref="A239:C239"/>
    <mergeCell ref="F239:G239"/>
    <mergeCell ref="H239:J239"/>
    <mergeCell ref="A240:C240"/>
    <mergeCell ref="F240:G240"/>
    <mergeCell ref="H240:J240"/>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2311"/>
  <sheetViews>
    <sheetView showOutlineSymbols="0" view="pageBreakPreview" zoomScale="60" zoomScaleNormal="100" workbookViewId="0">
      <selection activeCell="P5" sqref="P5:P6"/>
    </sheetView>
  </sheetViews>
  <sheetFormatPr defaultColWidth="8.69921875" defaultRowHeight="13.8" x14ac:dyDescent="0.25"/>
  <cols>
    <col min="1" max="1" width="10" style="1" bestFit="1" customWidth="1"/>
    <col min="2" max="2" width="12" style="1" bestFit="1" customWidth="1"/>
    <col min="3" max="3" width="10" style="1" bestFit="1" customWidth="1"/>
    <col min="4" max="4" width="60" style="1" bestFit="1" customWidth="1"/>
    <col min="5" max="5" width="15" style="1" bestFit="1" customWidth="1"/>
    <col min="6" max="6" width="13" style="1" customWidth="1"/>
    <col min="7" max="7" width="12" style="1" bestFit="1" customWidth="1"/>
    <col min="8" max="8" width="19.69921875" style="1" customWidth="1"/>
    <col min="9" max="9" width="13" style="1" bestFit="1" customWidth="1"/>
    <col min="10" max="10" width="14" style="1" bestFit="1" customWidth="1"/>
    <col min="11" max="16384" width="8.69921875" style="1"/>
  </cols>
  <sheetData>
    <row r="1" spans="1:10" s="47" customFormat="1" ht="1.2" customHeight="1" thickTop="1" x14ac:dyDescent="0.25">
      <c r="A1" s="4"/>
      <c r="B1" s="4"/>
      <c r="C1" s="4"/>
      <c r="D1" s="4"/>
      <c r="E1" s="4"/>
      <c r="F1" s="4"/>
      <c r="G1" s="4"/>
      <c r="H1" s="4"/>
      <c r="I1" s="4"/>
      <c r="J1" s="4"/>
    </row>
    <row r="2" spans="1:10" s="47" customFormat="1" ht="19.5" customHeight="1" x14ac:dyDescent="0.25">
      <c r="A2" s="153"/>
      <c r="B2" s="153"/>
      <c r="C2" s="153"/>
      <c r="D2" s="153"/>
      <c r="E2" s="153"/>
      <c r="F2" s="153"/>
      <c r="G2" s="153"/>
      <c r="H2" s="153"/>
      <c r="I2" s="153"/>
      <c r="J2" s="153"/>
    </row>
    <row r="3" spans="1:10" x14ac:dyDescent="0.25">
      <c r="A3" s="122"/>
      <c r="B3" s="122"/>
      <c r="C3" s="147" t="s">
        <v>159</v>
      </c>
      <c r="D3" s="147"/>
      <c r="E3" s="147" t="s">
        <v>160</v>
      </c>
      <c r="F3" s="147"/>
      <c r="G3" s="147" t="s">
        <v>161</v>
      </c>
      <c r="H3" s="147"/>
      <c r="I3" s="147" t="s">
        <v>162</v>
      </c>
      <c r="J3" s="147"/>
    </row>
    <row r="4" spans="1:10" ht="42" customHeight="1" x14ac:dyDescent="0.25">
      <c r="A4" s="118"/>
      <c r="B4" s="118"/>
      <c r="C4" s="142" t="s">
        <v>1968</v>
      </c>
      <c r="D4" s="142"/>
      <c r="E4" s="142" t="s">
        <v>2402</v>
      </c>
      <c r="F4" s="142"/>
      <c r="G4" s="142" t="s">
        <v>164</v>
      </c>
      <c r="H4" s="142"/>
      <c r="I4" s="142" t="s">
        <v>2403</v>
      </c>
      <c r="J4" s="142"/>
    </row>
    <row r="5" spans="1:10" x14ac:dyDescent="0.25">
      <c r="A5" s="139" t="s">
        <v>716</v>
      </c>
      <c r="B5" s="140"/>
      <c r="C5" s="140"/>
      <c r="D5" s="140"/>
      <c r="E5" s="140"/>
      <c r="F5" s="140"/>
      <c r="G5" s="140"/>
      <c r="H5" s="140"/>
      <c r="I5" s="140"/>
      <c r="J5" s="140"/>
    </row>
    <row r="6" spans="1:10" x14ac:dyDescent="0.25">
      <c r="A6" s="116" t="s">
        <v>169</v>
      </c>
      <c r="B6" s="116"/>
      <c r="C6" s="116"/>
      <c r="D6" s="116" t="s">
        <v>170</v>
      </c>
      <c r="E6" s="116"/>
      <c r="F6" s="138"/>
      <c r="G6" s="138"/>
      <c r="H6" s="82"/>
      <c r="I6" s="116"/>
      <c r="J6" s="80">
        <v>164701.5</v>
      </c>
    </row>
    <row r="7" spans="1:10" x14ac:dyDescent="0.25">
      <c r="A7" s="117" t="s">
        <v>211</v>
      </c>
      <c r="B7" s="97" t="s">
        <v>1</v>
      </c>
      <c r="C7" s="117" t="s">
        <v>206</v>
      </c>
      <c r="D7" s="117" t="s">
        <v>0</v>
      </c>
      <c r="E7" s="141" t="s">
        <v>3</v>
      </c>
      <c r="F7" s="141"/>
      <c r="G7" s="98" t="s">
        <v>207</v>
      </c>
      <c r="H7" s="97" t="s">
        <v>208</v>
      </c>
      <c r="I7" s="97" t="s">
        <v>209</v>
      </c>
      <c r="J7" s="97" t="s">
        <v>167</v>
      </c>
    </row>
    <row r="8" spans="1:10" ht="26.4" x14ac:dyDescent="0.25">
      <c r="A8" s="124" t="s">
        <v>717</v>
      </c>
      <c r="B8" s="2" t="s">
        <v>212</v>
      </c>
      <c r="C8" s="124" t="s">
        <v>213</v>
      </c>
      <c r="D8" s="124" t="s">
        <v>214</v>
      </c>
      <c r="E8" s="151" t="s">
        <v>718</v>
      </c>
      <c r="F8" s="151"/>
      <c r="G8" s="3" t="s">
        <v>215</v>
      </c>
      <c r="H8" s="85">
        <v>1</v>
      </c>
      <c r="I8" s="83">
        <v>13686.35</v>
      </c>
      <c r="J8" s="83">
        <v>13686.35</v>
      </c>
    </row>
    <row r="9" spans="1:10" ht="26.4" x14ac:dyDescent="0.25">
      <c r="A9" s="125" t="s">
        <v>719</v>
      </c>
      <c r="B9" s="86" t="s">
        <v>720</v>
      </c>
      <c r="C9" s="125" t="s">
        <v>251</v>
      </c>
      <c r="D9" s="125" t="s">
        <v>721</v>
      </c>
      <c r="E9" s="152" t="s">
        <v>4</v>
      </c>
      <c r="F9" s="152"/>
      <c r="G9" s="87" t="s">
        <v>5</v>
      </c>
      <c r="H9" s="88">
        <v>60</v>
      </c>
      <c r="I9" s="89">
        <v>38.07</v>
      </c>
      <c r="J9" s="89">
        <v>2284.1999999999998</v>
      </c>
    </row>
    <row r="10" spans="1:10" ht="26.4" x14ac:dyDescent="0.25">
      <c r="A10" s="125" t="s">
        <v>719</v>
      </c>
      <c r="B10" s="86" t="s">
        <v>722</v>
      </c>
      <c r="C10" s="125" t="s">
        <v>251</v>
      </c>
      <c r="D10" s="125" t="s">
        <v>723</v>
      </c>
      <c r="E10" s="152" t="s">
        <v>4</v>
      </c>
      <c r="F10" s="152"/>
      <c r="G10" s="87" t="s">
        <v>5</v>
      </c>
      <c r="H10" s="88">
        <v>40</v>
      </c>
      <c r="I10" s="89">
        <v>92.66</v>
      </c>
      <c r="J10" s="89">
        <v>3706.4</v>
      </c>
    </row>
    <row r="11" spans="1:10" ht="26.4" x14ac:dyDescent="0.25">
      <c r="A11" s="125" t="s">
        <v>719</v>
      </c>
      <c r="B11" s="86" t="s">
        <v>724</v>
      </c>
      <c r="C11" s="125" t="s">
        <v>251</v>
      </c>
      <c r="D11" s="125" t="s">
        <v>725</v>
      </c>
      <c r="E11" s="152" t="s">
        <v>4</v>
      </c>
      <c r="F11" s="152"/>
      <c r="G11" s="87" t="s">
        <v>5</v>
      </c>
      <c r="H11" s="88">
        <v>60</v>
      </c>
      <c r="I11" s="89">
        <v>16.63</v>
      </c>
      <c r="J11" s="89">
        <v>997.8</v>
      </c>
    </row>
    <row r="12" spans="1:10" ht="26.4" x14ac:dyDescent="0.25">
      <c r="A12" s="125" t="s">
        <v>719</v>
      </c>
      <c r="B12" s="86" t="s">
        <v>726</v>
      </c>
      <c r="C12" s="125" t="s">
        <v>251</v>
      </c>
      <c r="D12" s="125" t="s">
        <v>727</v>
      </c>
      <c r="E12" s="152" t="s">
        <v>4</v>
      </c>
      <c r="F12" s="152"/>
      <c r="G12" s="87" t="s">
        <v>5</v>
      </c>
      <c r="H12" s="88">
        <v>50</v>
      </c>
      <c r="I12" s="89">
        <v>16.579999999999998</v>
      </c>
      <c r="J12" s="89">
        <v>829</v>
      </c>
    </row>
    <row r="13" spans="1:10" ht="26.4" x14ac:dyDescent="0.25">
      <c r="A13" s="125" t="s">
        <v>719</v>
      </c>
      <c r="B13" s="86" t="s">
        <v>728</v>
      </c>
      <c r="C13" s="125" t="s">
        <v>251</v>
      </c>
      <c r="D13" s="125" t="s">
        <v>729</v>
      </c>
      <c r="E13" s="152" t="s">
        <v>4</v>
      </c>
      <c r="F13" s="152"/>
      <c r="G13" s="87" t="s">
        <v>5</v>
      </c>
      <c r="H13" s="88">
        <v>40</v>
      </c>
      <c r="I13" s="89">
        <v>21.03</v>
      </c>
      <c r="J13" s="89">
        <v>841.2</v>
      </c>
    </row>
    <row r="14" spans="1:10" ht="26.4" x14ac:dyDescent="0.25">
      <c r="A14" s="125" t="s">
        <v>719</v>
      </c>
      <c r="B14" s="86" t="s">
        <v>730</v>
      </c>
      <c r="C14" s="125" t="s">
        <v>251</v>
      </c>
      <c r="D14" s="125" t="s">
        <v>731</v>
      </c>
      <c r="E14" s="152" t="s">
        <v>4</v>
      </c>
      <c r="F14" s="152"/>
      <c r="G14" s="87" t="s">
        <v>5</v>
      </c>
      <c r="H14" s="88">
        <v>20</v>
      </c>
      <c r="I14" s="89">
        <v>37.81</v>
      </c>
      <c r="J14" s="89">
        <v>756.2</v>
      </c>
    </row>
    <row r="15" spans="1:10" ht="26.4" x14ac:dyDescent="0.25">
      <c r="A15" s="125" t="s">
        <v>719</v>
      </c>
      <c r="B15" s="86" t="s">
        <v>732</v>
      </c>
      <c r="C15" s="125" t="s">
        <v>251</v>
      </c>
      <c r="D15" s="125" t="s">
        <v>733</v>
      </c>
      <c r="E15" s="152" t="s">
        <v>4</v>
      </c>
      <c r="F15" s="152"/>
      <c r="G15" s="87" t="s">
        <v>5</v>
      </c>
      <c r="H15" s="88">
        <v>20</v>
      </c>
      <c r="I15" s="89">
        <v>68.33</v>
      </c>
      <c r="J15" s="89">
        <v>1366.6</v>
      </c>
    </row>
    <row r="16" spans="1:10" ht="26.4" x14ac:dyDescent="0.25">
      <c r="A16" s="125" t="s">
        <v>719</v>
      </c>
      <c r="B16" s="86" t="s">
        <v>734</v>
      </c>
      <c r="C16" s="125" t="s">
        <v>251</v>
      </c>
      <c r="D16" s="125" t="s">
        <v>735</v>
      </c>
      <c r="E16" s="152" t="s">
        <v>4</v>
      </c>
      <c r="F16" s="152"/>
      <c r="G16" s="87" t="s">
        <v>5</v>
      </c>
      <c r="H16" s="88">
        <v>50</v>
      </c>
      <c r="I16" s="89">
        <v>20.74</v>
      </c>
      <c r="J16" s="89">
        <v>1037</v>
      </c>
    </row>
    <row r="17" spans="1:10" ht="26.4" x14ac:dyDescent="0.25">
      <c r="A17" s="125" t="s">
        <v>719</v>
      </c>
      <c r="B17" s="86" t="s">
        <v>736</v>
      </c>
      <c r="C17" s="125" t="s">
        <v>251</v>
      </c>
      <c r="D17" s="125" t="s">
        <v>737</v>
      </c>
      <c r="E17" s="152" t="s">
        <v>4</v>
      </c>
      <c r="F17" s="152"/>
      <c r="G17" s="87" t="s">
        <v>5</v>
      </c>
      <c r="H17" s="88">
        <v>30</v>
      </c>
      <c r="I17" s="89">
        <v>16.77</v>
      </c>
      <c r="J17" s="89">
        <v>503.1</v>
      </c>
    </row>
    <row r="18" spans="1:10" ht="26.4" x14ac:dyDescent="0.25">
      <c r="A18" s="125" t="s">
        <v>719</v>
      </c>
      <c r="B18" s="86" t="s">
        <v>738</v>
      </c>
      <c r="C18" s="125" t="s">
        <v>251</v>
      </c>
      <c r="D18" s="125" t="s">
        <v>739</v>
      </c>
      <c r="E18" s="152" t="s">
        <v>4</v>
      </c>
      <c r="F18" s="152"/>
      <c r="G18" s="87" t="s">
        <v>5</v>
      </c>
      <c r="H18" s="88">
        <v>15</v>
      </c>
      <c r="I18" s="89">
        <v>90.99</v>
      </c>
      <c r="J18" s="89">
        <v>1364.85</v>
      </c>
    </row>
    <row r="19" spans="1:10" x14ac:dyDescent="0.25">
      <c r="A19" s="126"/>
      <c r="B19" s="126"/>
      <c r="C19" s="126"/>
      <c r="D19" s="126"/>
      <c r="E19" s="126" t="s">
        <v>740</v>
      </c>
      <c r="F19" s="90">
        <v>5952.9170206999997</v>
      </c>
      <c r="G19" s="126" t="s">
        <v>741</v>
      </c>
      <c r="H19" s="90">
        <v>6658.93</v>
      </c>
      <c r="I19" s="126" t="s">
        <v>742</v>
      </c>
      <c r="J19" s="90">
        <v>12611.85</v>
      </c>
    </row>
    <row r="20" spans="1:10" x14ac:dyDescent="0.25">
      <c r="A20" s="126"/>
      <c r="B20" s="126"/>
      <c r="C20" s="126"/>
      <c r="D20" s="126"/>
      <c r="E20" s="126" t="s">
        <v>743</v>
      </c>
      <c r="F20" s="90">
        <v>2783.8</v>
      </c>
      <c r="G20" s="126"/>
      <c r="H20" s="149" t="s">
        <v>744</v>
      </c>
      <c r="I20" s="149"/>
      <c r="J20" s="90">
        <v>16470.150000000001</v>
      </c>
    </row>
    <row r="21" spans="1:10" ht="14.4" thickBot="1" x14ac:dyDescent="0.3">
      <c r="A21" s="119"/>
      <c r="B21" s="119"/>
      <c r="C21" s="119"/>
      <c r="D21" s="119"/>
      <c r="E21" s="119"/>
      <c r="F21" s="119"/>
      <c r="G21" s="119" t="s">
        <v>745</v>
      </c>
      <c r="H21" s="91">
        <v>10</v>
      </c>
      <c r="I21" s="119" t="s">
        <v>746</v>
      </c>
      <c r="J21" s="120">
        <v>164701.5</v>
      </c>
    </row>
    <row r="22" spans="1:10" ht="14.4" thickTop="1" x14ac:dyDescent="0.25">
      <c r="A22" s="4"/>
      <c r="B22" s="4"/>
      <c r="C22" s="4"/>
      <c r="D22" s="4"/>
      <c r="E22" s="4"/>
      <c r="F22" s="4"/>
      <c r="G22" s="4"/>
      <c r="H22" s="4"/>
      <c r="I22" s="4"/>
      <c r="J22" s="4"/>
    </row>
    <row r="23" spans="1:10" x14ac:dyDescent="0.25">
      <c r="A23" s="116" t="s">
        <v>171</v>
      </c>
      <c r="B23" s="116"/>
      <c r="C23" s="116"/>
      <c r="D23" s="116" t="s">
        <v>172</v>
      </c>
      <c r="E23" s="116"/>
      <c r="F23" s="138"/>
      <c r="G23" s="138"/>
      <c r="H23" s="82"/>
      <c r="I23" s="116"/>
      <c r="J23" s="80">
        <v>48906.29</v>
      </c>
    </row>
    <row r="24" spans="1:10" x14ac:dyDescent="0.25">
      <c r="A24" s="117" t="s">
        <v>219</v>
      </c>
      <c r="B24" s="97" t="s">
        <v>1</v>
      </c>
      <c r="C24" s="117" t="s">
        <v>206</v>
      </c>
      <c r="D24" s="117" t="s">
        <v>0</v>
      </c>
      <c r="E24" s="141" t="s">
        <v>3</v>
      </c>
      <c r="F24" s="141"/>
      <c r="G24" s="98" t="s">
        <v>207</v>
      </c>
      <c r="H24" s="97" t="s">
        <v>208</v>
      </c>
      <c r="I24" s="97" t="s">
        <v>209</v>
      </c>
      <c r="J24" s="97" t="s">
        <v>167</v>
      </c>
    </row>
    <row r="25" spans="1:10" ht="26.4" x14ac:dyDescent="0.25">
      <c r="A25" s="124" t="s">
        <v>717</v>
      </c>
      <c r="B25" s="2" t="s">
        <v>1625</v>
      </c>
      <c r="C25" s="124" t="s">
        <v>213</v>
      </c>
      <c r="D25" s="124" t="s">
        <v>1626</v>
      </c>
      <c r="E25" s="151" t="s">
        <v>753</v>
      </c>
      <c r="F25" s="151"/>
      <c r="G25" s="3" t="s">
        <v>2</v>
      </c>
      <c r="H25" s="85">
        <v>1</v>
      </c>
      <c r="I25" s="83">
        <v>40640.1</v>
      </c>
      <c r="J25" s="83">
        <v>40640.1</v>
      </c>
    </row>
    <row r="26" spans="1:10" ht="26.4" x14ac:dyDescent="0.25">
      <c r="A26" s="125" t="s">
        <v>719</v>
      </c>
      <c r="B26" s="86" t="s">
        <v>1431</v>
      </c>
      <c r="C26" s="125" t="s">
        <v>251</v>
      </c>
      <c r="D26" s="125" t="s">
        <v>1432</v>
      </c>
      <c r="E26" s="152" t="s">
        <v>753</v>
      </c>
      <c r="F26" s="152"/>
      <c r="G26" s="87" t="s">
        <v>2</v>
      </c>
      <c r="H26" s="88">
        <v>5</v>
      </c>
      <c r="I26" s="89">
        <v>78.66</v>
      </c>
      <c r="J26" s="89">
        <v>393.3</v>
      </c>
    </row>
    <row r="27" spans="1:10" ht="26.4" x14ac:dyDescent="0.25">
      <c r="A27" s="125" t="s">
        <v>719</v>
      </c>
      <c r="B27" s="86" t="s">
        <v>1718</v>
      </c>
      <c r="C27" s="125" t="s">
        <v>251</v>
      </c>
      <c r="D27" s="125" t="s">
        <v>1719</v>
      </c>
      <c r="E27" s="152" t="s">
        <v>913</v>
      </c>
      <c r="F27" s="152"/>
      <c r="G27" s="87" t="s">
        <v>2</v>
      </c>
      <c r="H27" s="88">
        <v>1</v>
      </c>
      <c r="I27" s="89">
        <v>33.5</v>
      </c>
      <c r="J27" s="89">
        <v>33.5</v>
      </c>
    </row>
    <row r="28" spans="1:10" ht="39.6" x14ac:dyDescent="0.25">
      <c r="A28" s="125" t="s">
        <v>719</v>
      </c>
      <c r="B28" s="86" t="s">
        <v>1720</v>
      </c>
      <c r="C28" s="125" t="s">
        <v>251</v>
      </c>
      <c r="D28" s="125" t="s">
        <v>1721</v>
      </c>
      <c r="E28" s="152" t="s">
        <v>753</v>
      </c>
      <c r="F28" s="152"/>
      <c r="G28" s="87" t="s">
        <v>2</v>
      </c>
      <c r="H28" s="88">
        <v>1</v>
      </c>
      <c r="I28" s="89">
        <v>185.44</v>
      </c>
      <c r="J28" s="89">
        <v>185.44</v>
      </c>
    </row>
    <row r="29" spans="1:10" ht="39.6" x14ac:dyDescent="0.25">
      <c r="A29" s="125" t="s">
        <v>719</v>
      </c>
      <c r="B29" s="86" t="s">
        <v>1722</v>
      </c>
      <c r="C29" s="125" t="s">
        <v>251</v>
      </c>
      <c r="D29" s="125" t="s">
        <v>1723</v>
      </c>
      <c r="E29" s="152" t="s">
        <v>753</v>
      </c>
      <c r="F29" s="152"/>
      <c r="G29" s="87" t="s">
        <v>2</v>
      </c>
      <c r="H29" s="88">
        <v>1</v>
      </c>
      <c r="I29" s="89">
        <v>14926.1</v>
      </c>
      <c r="J29" s="89">
        <v>14926.1</v>
      </c>
    </row>
    <row r="30" spans="1:10" ht="39.6" x14ac:dyDescent="0.25">
      <c r="A30" s="125" t="s">
        <v>719</v>
      </c>
      <c r="B30" s="86" t="s">
        <v>1724</v>
      </c>
      <c r="C30" s="125" t="s">
        <v>213</v>
      </c>
      <c r="D30" s="125" t="s">
        <v>1725</v>
      </c>
      <c r="E30" s="152" t="s">
        <v>789</v>
      </c>
      <c r="F30" s="152"/>
      <c r="G30" s="87" t="s">
        <v>2</v>
      </c>
      <c r="H30" s="88">
        <v>1</v>
      </c>
      <c r="I30" s="89">
        <v>1633.59</v>
      </c>
      <c r="J30" s="89">
        <v>1633.59</v>
      </c>
    </row>
    <row r="31" spans="1:10" ht="26.4" x14ac:dyDescent="0.25">
      <c r="A31" s="125" t="s">
        <v>719</v>
      </c>
      <c r="B31" s="86" t="s">
        <v>1726</v>
      </c>
      <c r="C31" s="125" t="s">
        <v>213</v>
      </c>
      <c r="D31" s="125" t="s">
        <v>1727</v>
      </c>
      <c r="E31" s="152" t="s">
        <v>789</v>
      </c>
      <c r="F31" s="152"/>
      <c r="G31" s="87" t="s">
        <v>2</v>
      </c>
      <c r="H31" s="88">
        <v>1</v>
      </c>
      <c r="I31" s="89">
        <v>3504.69</v>
      </c>
      <c r="J31" s="89">
        <v>3504.69</v>
      </c>
    </row>
    <row r="32" spans="1:10" ht="26.4" x14ac:dyDescent="0.25">
      <c r="A32" s="125" t="s">
        <v>719</v>
      </c>
      <c r="B32" s="86" t="s">
        <v>1728</v>
      </c>
      <c r="C32" s="125" t="s">
        <v>213</v>
      </c>
      <c r="D32" s="125" t="s">
        <v>1729</v>
      </c>
      <c r="E32" s="152" t="s">
        <v>789</v>
      </c>
      <c r="F32" s="152"/>
      <c r="G32" s="87" t="s">
        <v>2</v>
      </c>
      <c r="H32" s="88">
        <v>1</v>
      </c>
      <c r="I32" s="89">
        <v>10374.4</v>
      </c>
      <c r="J32" s="89">
        <v>10374.4</v>
      </c>
    </row>
    <row r="33" spans="1:10" ht="26.4" x14ac:dyDescent="0.25">
      <c r="A33" s="125" t="s">
        <v>719</v>
      </c>
      <c r="B33" s="86" t="s">
        <v>1730</v>
      </c>
      <c r="C33" s="125" t="s">
        <v>213</v>
      </c>
      <c r="D33" s="125" t="s">
        <v>1731</v>
      </c>
      <c r="E33" s="152" t="s">
        <v>753</v>
      </c>
      <c r="F33" s="152"/>
      <c r="G33" s="87" t="s">
        <v>2</v>
      </c>
      <c r="H33" s="88">
        <v>1</v>
      </c>
      <c r="I33" s="89">
        <v>4604.4799999999996</v>
      </c>
      <c r="J33" s="89">
        <v>4604.4799999999996</v>
      </c>
    </row>
    <row r="34" spans="1:10" ht="39.6" x14ac:dyDescent="0.25">
      <c r="A34" s="125" t="s">
        <v>719</v>
      </c>
      <c r="B34" s="86" t="s">
        <v>1732</v>
      </c>
      <c r="C34" s="125" t="s">
        <v>213</v>
      </c>
      <c r="D34" s="125" t="s">
        <v>1733</v>
      </c>
      <c r="E34" s="152" t="s">
        <v>753</v>
      </c>
      <c r="F34" s="152"/>
      <c r="G34" s="87" t="s">
        <v>1717</v>
      </c>
      <c r="H34" s="88">
        <v>33</v>
      </c>
      <c r="I34" s="89">
        <v>69.099999999999994</v>
      </c>
      <c r="J34" s="89">
        <v>2280.3000000000002</v>
      </c>
    </row>
    <row r="35" spans="1:10" ht="26.4" x14ac:dyDescent="0.25">
      <c r="A35" s="125" t="s">
        <v>719</v>
      </c>
      <c r="B35" s="86" t="s">
        <v>1734</v>
      </c>
      <c r="C35" s="125" t="s">
        <v>213</v>
      </c>
      <c r="D35" s="125" t="s">
        <v>1735</v>
      </c>
      <c r="E35" s="152" t="s">
        <v>753</v>
      </c>
      <c r="F35" s="152"/>
      <c r="G35" s="87" t="s">
        <v>2</v>
      </c>
      <c r="H35" s="88">
        <v>1</v>
      </c>
      <c r="I35" s="89">
        <v>43.94</v>
      </c>
      <c r="J35" s="89">
        <v>43.94</v>
      </c>
    </row>
    <row r="36" spans="1:10" ht="26.4" x14ac:dyDescent="0.25">
      <c r="A36" s="125" t="s">
        <v>719</v>
      </c>
      <c r="B36" s="86" t="s">
        <v>1736</v>
      </c>
      <c r="C36" s="125" t="s">
        <v>213</v>
      </c>
      <c r="D36" s="125" t="s">
        <v>1737</v>
      </c>
      <c r="E36" s="152" t="s">
        <v>753</v>
      </c>
      <c r="F36" s="152"/>
      <c r="G36" s="87" t="s">
        <v>2</v>
      </c>
      <c r="H36" s="88">
        <v>1</v>
      </c>
      <c r="I36" s="89">
        <v>2660.36</v>
      </c>
      <c r="J36" s="89">
        <v>2660.36</v>
      </c>
    </row>
    <row r="37" spans="1:10" x14ac:dyDescent="0.25">
      <c r="A37" s="126"/>
      <c r="B37" s="126"/>
      <c r="C37" s="126"/>
      <c r="D37" s="126"/>
      <c r="E37" s="126" t="s">
        <v>740</v>
      </c>
      <c r="F37" s="90">
        <v>2518.6113470999999</v>
      </c>
      <c r="G37" s="126" t="s">
        <v>741</v>
      </c>
      <c r="H37" s="90">
        <v>2817.32</v>
      </c>
      <c r="I37" s="126" t="s">
        <v>742</v>
      </c>
      <c r="J37" s="90">
        <v>5335.93</v>
      </c>
    </row>
    <row r="38" spans="1:10" x14ac:dyDescent="0.25">
      <c r="A38" s="126"/>
      <c r="B38" s="126"/>
      <c r="C38" s="126"/>
      <c r="D38" s="126"/>
      <c r="E38" s="126" t="s">
        <v>743</v>
      </c>
      <c r="F38" s="90">
        <v>8266.19</v>
      </c>
      <c r="G38" s="126"/>
      <c r="H38" s="149" t="s">
        <v>744</v>
      </c>
      <c r="I38" s="149"/>
      <c r="J38" s="90">
        <v>48906.29</v>
      </c>
    </row>
    <row r="39" spans="1:10" ht="14.4" thickBot="1" x14ac:dyDescent="0.3">
      <c r="A39" s="119"/>
      <c r="B39" s="119"/>
      <c r="C39" s="119"/>
      <c r="D39" s="119"/>
      <c r="E39" s="119"/>
      <c r="F39" s="119"/>
      <c r="G39" s="119" t="s">
        <v>745</v>
      </c>
      <c r="H39" s="91">
        <v>1</v>
      </c>
      <c r="I39" s="119" t="s">
        <v>746</v>
      </c>
      <c r="J39" s="120">
        <v>48906.29</v>
      </c>
    </row>
    <row r="40" spans="1:10" ht="14.4" thickTop="1" x14ac:dyDescent="0.25">
      <c r="A40" s="4"/>
      <c r="B40" s="4"/>
      <c r="C40" s="4"/>
      <c r="D40" s="4"/>
      <c r="E40" s="4"/>
      <c r="F40" s="4"/>
      <c r="G40" s="4"/>
      <c r="H40" s="4"/>
      <c r="I40" s="4"/>
      <c r="J40" s="4"/>
    </row>
    <row r="41" spans="1:10" x14ac:dyDescent="0.25">
      <c r="A41" s="116" t="s">
        <v>173</v>
      </c>
      <c r="B41" s="116"/>
      <c r="C41" s="116"/>
      <c r="D41" s="116" t="s">
        <v>174</v>
      </c>
      <c r="E41" s="116"/>
      <c r="F41" s="138"/>
      <c r="G41" s="138"/>
      <c r="H41" s="82"/>
      <c r="I41" s="116"/>
      <c r="J41" s="80">
        <v>281778.90999999997</v>
      </c>
    </row>
    <row r="42" spans="1:10" x14ac:dyDescent="0.25">
      <c r="A42" s="116" t="s">
        <v>221</v>
      </c>
      <c r="B42" s="116"/>
      <c r="C42" s="116"/>
      <c r="D42" s="116" t="s">
        <v>222</v>
      </c>
      <c r="E42" s="116"/>
      <c r="F42" s="138"/>
      <c r="G42" s="138"/>
      <c r="H42" s="82"/>
      <c r="I42" s="116"/>
      <c r="J42" s="80">
        <v>59281.25</v>
      </c>
    </row>
    <row r="43" spans="1:10" x14ac:dyDescent="0.25">
      <c r="A43" s="117" t="s">
        <v>223</v>
      </c>
      <c r="B43" s="97" t="s">
        <v>1</v>
      </c>
      <c r="C43" s="117" t="s">
        <v>206</v>
      </c>
      <c r="D43" s="117" t="s">
        <v>0</v>
      </c>
      <c r="E43" s="141" t="s">
        <v>3</v>
      </c>
      <c r="F43" s="141"/>
      <c r="G43" s="98" t="s">
        <v>207</v>
      </c>
      <c r="H43" s="97" t="s">
        <v>208</v>
      </c>
      <c r="I43" s="97" t="s">
        <v>209</v>
      </c>
      <c r="J43" s="97" t="s">
        <v>167</v>
      </c>
    </row>
    <row r="44" spans="1:10" ht="26.4" x14ac:dyDescent="0.25">
      <c r="A44" s="124" t="s">
        <v>717</v>
      </c>
      <c r="B44" s="2" t="s">
        <v>224</v>
      </c>
      <c r="C44" s="124" t="s">
        <v>213</v>
      </c>
      <c r="D44" s="124" t="s">
        <v>225</v>
      </c>
      <c r="E44" s="151">
        <v>183</v>
      </c>
      <c r="F44" s="151"/>
      <c r="G44" s="3" t="s">
        <v>226</v>
      </c>
      <c r="H44" s="85">
        <v>1</v>
      </c>
      <c r="I44" s="83">
        <v>0.3</v>
      </c>
      <c r="J44" s="83">
        <v>0.3</v>
      </c>
    </row>
    <row r="45" spans="1:10" ht="26.4" x14ac:dyDescent="0.25">
      <c r="A45" s="125" t="s">
        <v>719</v>
      </c>
      <c r="B45" s="86" t="s">
        <v>763</v>
      </c>
      <c r="C45" s="125" t="s">
        <v>251</v>
      </c>
      <c r="D45" s="125" t="s">
        <v>764</v>
      </c>
      <c r="E45" s="152" t="s">
        <v>4</v>
      </c>
      <c r="F45" s="152"/>
      <c r="G45" s="87" t="s">
        <v>5</v>
      </c>
      <c r="H45" s="88">
        <v>5.4999999999999997E-3</v>
      </c>
      <c r="I45" s="89">
        <v>16.350000000000001</v>
      </c>
      <c r="J45" s="89">
        <v>0.08</v>
      </c>
    </row>
    <row r="46" spans="1:10" ht="26.4" x14ac:dyDescent="0.25">
      <c r="A46" s="125" t="s">
        <v>719</v>
      </c>
      <c r="B46" s="86" t="s">
        <v>730</v>
      </c>
      <c r="C46" s="125" t="s">
        <v>251</v>
      </c>
      <c r="D46" s="125" t="s">
        <v>731</v>
      </c>
      <c r="E46" s="152" t="s">
        <v>4</v>
      </c>
      <c r="F46" s="152"/>
      <c r="G46" s="87" t="s">
        <v>5</v>
      </c>
      <c r="H46" s="88">
        <v>2.7000000000000001E-3</v>
      </c>
      <c r="I46" s="89">
        <v>37.81</v>
      </c>
      <c r="J46" s="89">
        <v>0.1</v>
      </c>
    </row>
    <row r="47" spans="1:10" ht="26.4" x14ac:dyDescent="0.25">
      <c r="A47" s="125" t="s">
        <v>719</v>
      </c>
      <c r="B47" s="86" t="s">
        <v>765</v>
      </c>
      <c r="C47" s="125" t="s">
        <v>251</v>
      </c>
      <c r="D47" s="125" t="s">
        <v>766</v>
      </c>
      <c r="E47" s="152" t="s">
        <v>4</v>
      </c>
      <c r="F47" s="152"/>
      <c r="G47" s="87" t="s">
        <v>5</v>
      </c>
      <c r="H47" s="88">
        <v>2E-3</v>
      </c>
      <c r="I47" s="89">
        <v>36.4</v>
      </c>
      <c r="J47" s="89">
        <v>7.0000000000000007E-2</v>
      </c>
    </row>
    <row r="48" spans="1:10" ht="26.4" x14ac:dyDescent="0.25">
      <c r="A48" s="125" t="s">
        <v>719</v>
      </c>
      <c r="B48" s="86" t="s">
        <v>767</v>
      </c>
      <c r="C48" s="125" t="s">
        <v>251</v>
      </c>
      <c r="D48" s="125" t="s">
        <v>768</v>
      </c>
      <c r="E48" s="152" t="s">
        <v>4</v>
      </c>
      <c r="F48" s="152"/>
      <c r="G48" s="87" t="s">
        <v>5</v>
      </c>
      <c r="H48" s="88">
        <v>1E-3</v>
      </c>
      <c r="I48" s="89">
        <v>32.01</v>
      </c>
      <c r="J48" s="89">
        <v>0.03</v>
      </c>
    </row>
    <row r="49" spans="1:10" x14ac:dyDescent="0.25">
      <c r="A49" s="123" t="s">
        <v>758</v>
      </c>
      <c r="B49" s="92" t="s">
        <v>769</v>
      </c>
      <c r="C49" s="123" t="s">
        <v>770</v>
      </c>
      <c r="D49" s="123" t="s">
        <v>771</v>
      </c>
      <c r="E49" s="150" t="s">
        <v>760</v>
      </c>
      <c r="F49" s="150"/>
      <c r="G49" s="93" t="s">
        <v>772</v>
      </c>
      <c r="H49" s="94">
        <v>1.6000000000000001E-3</v>
      </c>
      <c r="I49" s="95">
        <v>4.4000000000000004</v>
      </c>
      <c r="J49" s="95">
        <v>0</v>
      </c>
    </row>
    <row r="50" spans="1:10" x14ac:dyDescent="0.25">
      <c r="A50" s="123" t="s">
        <v>758</v>
      </c>
      <c r="B50" s="92" t="s">
        <v>773</v>
      </c>
      <c r="C50" s="123" t="s">
        <v>770</v>
      </c>
      <c r="D50" s="123" t="s">
        <v>774</v>
      </c>
      <c r="E50" s="150" t="s">
        <v>760</v>
      </c>
      <c r="F50" s="150"/>
      <c r="G50" s="93" t="s">
        <v>5</v>
      </c>
      <c r="H50" s="94">
        <v>2.7000000000000001E-3</v>
      </c>
      <c r="I50" s="95">
        <v>2.25</v>
      </c>
      <c r="J50" s="95">
        <v>0</v>
      </c>
    </row>
    <row r="51" spans="1:10" ht="26.4" x14ac:dyDescent="0.25">
      <c r="A51" s="123" t="s">
        <v>758</v>
      </c>
      <c r="B51" s="92" t="s">
        <v>775</v>
      </c>
      <c r="C51" s="123" t="s">
        <v>770</v>
      </c>
      <c r="D51" s="123" t="s">
        <v>776</v>
      </c>
      <c r="E51" s="150" t="s">
        <v>777</v>
      </c>
      <c r="F51" s="150"/>
      <c r="G51" s="93" t="s">
        <v>772</v>
      </c>
      <c r="H51" s="94">
        <v>1E-3</v>
      </c>
      <c r="I51" s="95">
        <v>24.979330999999998</v>
      </c>
      <c r="J51" s="95">
        <v>0.02</v>
      </c>
    </row>
    <row r="52" spans="1:10" x14ac:dyDescent="0.25">
      <c r="A52" s="126"/>
      <c r="B52" s="126"/>
      <c r="C52" s="126"/>
      <c r="D52" s="126"/>
      <c r="E52" s="126" t="s">
        <v>740</v>
      </c>
      <c r="F52" s="90">
        <v>0.13216274898517888</v>
      </c>
      <c r="G52" s="126" t="s">
        <v>741</v>
      </c>
      <c r="H52" s="90">
        <v>0.15</v>
      </c>
      <c r="I52" s="126" t="s">
        <v>742</v>
      </c>
      <c r="J52" s="90">
        <v>0.28000000000000003</v>
      </c>
    </row>
    <row r="53" spans="1:10" x14ac:dyDescent="0.25">
      <c r="A53" s="126"/>
      <c r="B53" s="126"/>
      <c r="C53" s="126"/>
      <c r="D53" s="126"/>
      <c r="E53" s="126" t="s">
        <v>743</v>
      </c>
      <c r="F53" s="90">
        <v>0.06</v>
      </c>
      <c r="G53" s="126"/>
      <c r="H53" s="149" t="s">
        <v>744</v>
      </c>
      <c r="I53" s="149"/>
      <c r="J53" s="90">
        <v>0.36</v>
      </c>
    </row>
    <row r="54" spans="1:10" ht="14.4" thickBot="1" x14ac:dyDescent="0.3">
      <c r="A54" s="119"/>
      <c r="B54" s="119"/>
      <c r="C54" s="119"/>
      <c r="D54" s="119"/>
      <c r="E54" s="119"/>
      <c r="F54" s="119"/>
      <c r="G54" s="119" t="s">
        <v>745</v>
      </c>
      <c r="H54" s="91">
        <v>2418.6</v>
      </c>
      <c r="I54" s="119" t="s">
        <v>746</v>
      </c>
      <c r="J54" s="120">
        <v>870.69</v>
      </c>
    </row>
    <row r="55" spans="1:10" ht="14.4" thickTop="1" x14ac:dyDescent="0.25">
      <c r="A55" s="4"/>
      <c r="B55" s="4"/>
      <c r="C55" s="4"/>
      <c r="D55" s="4"/>
      <c r="E55" s="4"/>
      <c r="F55" s="4"/>
      <c r="G55" s="4"/>
      <c r="H55" s="4"/>
      <c r="I55" s="4"/>
      <c r="J55" s="4"/>
    </row>
    <row r="56" spans="1:10" x14ac:dyDescent="0.25">
      <c r="A56" s="117" t="s">
        <v>227</v>
      </c>
      <c r="B56" s="97" t="s">
        <v>1</v>
      </c>
      <c r="C56" s="117" t="s">
        <v>206</v>
      </c>
      <c r="D56" s="117" t="s">
        <v>0</v>
      </c>
      <c r="E56" s="141" t="s">
        <v>3</v>
      </c>
      <c r="F56" s="141"/>
      <c r="G56" s="98" t="s">
        <v>207</v>
      </c>
      <c r="H56" s="97" t="s">
        <v>208</v>
      </c>
      <c r="I56" s="97" t="s">
        <v>209</v>
      </c>
      <c r="J56" s="97" t="s">
        <v>167</v>
      </c>
    </row>
    <row r="57" spans="1:10" ht="26.4" x14ac:dyDescent="0.25">
      <c r="A57" s="124" t="s">
        <v>717</v>
      </c>
      <c r="B57" s="2" t="s">
        <v>228</v>
      </c>
      <c r="C57" s="124" t="s">
        <v>213</v>
      </c>
      <c r="D57" s="124" t="s">
        <v>229</v>
      </c>
      <c r="E57" s="151" t="s">
        <v>778</v>
      </c>
      <c r="F57" s="151"/>
      <c r="G57" s="3" t="s">
        <v>230</v>
      </c>
      <c r="H57" s="85">
        <v>1</v>
      </c>
      <c r="I57" s="83">
        <v>54.52</v>
      </c>
      <c r="J57" s="83">
        <v>54.52</v>
      </c>
    </row>
    <row r="58" spans="1:10" x14ac:dyDescent="0.25">
      <c r="A58" s="123" t="s">
        <v>758</v>
      </c>
      <c r="B58" s="92" t="s">
        <v>779</v>
      </c>
      <c r="C58" s="123" t="s">
        <v>759</v>
      </c>
      <c r="D58" s="123" t="s">
        <v>780</v>
      </c>
      <c r="E58" s="150" t="s">
        <v>10</v>
      </c>
      <c r="F58" s="150"/>
      <c r="G58" s="93" t="s">
        <v>230</v>
      </c>
      <c r="H58" s="94">
        <v>1</v>
      </c>
      <c r="I58" s="95">
        <v>54.52</v>
      </c>
      <c r="J58" s="95">
        <v>54.52</v>
      </c>
    </row>
    <row r="59" spans="1:10" x14ac:dyDescent="0.25">
      <c r="A59" s="126"/>
      <c r="B59" s="126"/>
      <c r="C59" s="126"/>
      <c r="D59" s="126"/>
      <c r="E59" s="126" t="s">
        <v>740</v>
      </c>
      <c r="F59" s="90">
        <v>0</v>
      </c>
      <c r="G59" s="126" t="s">
        <v>741</v>
      </c>
      <c r="H59" s="90">
        <v>0</v>
      </c>
      <c r="I59" s="126" t="s">
        <v>742</v>
      </c>
      <c r="J59" s="90">
        <v>0</v>
      </c>
    </row>
    <row r="60" spans="1:10" x14ac:dyDescent="0.25">
      <c r="A60" s="126"/>
      <c r="B60" s="126"/>
      <c r="C60" s="126"/>
      <c r="D60" s="126"/>
      <c r="E60" s="126" t="s">
        <v>743</v>
      </c>
      <c r="F60" s="90">
        <v>11.08</v>
      </c>
      <c r="G60" s="126"/>
      <c r="H60" s="149" t="s">
        <v>744</v>
      </c>
      <c r="I60" s="149"/>
      <c r="J60" s="90">
        <v>65.599999999999994</v>
      </c>
    </row>
    <row r="61" spans="1:10" ht="14.4" thickBot="1" x14ac:dyDescent="0.3">
      <c r="A61" s="119"/>
      <c r="B61" s="119"/>
      <c r="C61" s="119"/>
      <c r="D61" s="119"/>
      <c r="E61" s="119"/>
      <c r="F61" s="119"/>
      <c r="G61" s="119" t="s">
        <v>745</v>
      </c>
      <c r="H61" s="91">
        <v>50</v>
      </c>
      <c r="I61" s="119" t="s">
        <v>746</v>
      </c>
      <c r="J61" s="120">
        <v>3280</v>
      </c>
    </row>
    <row r="62" spans="1:10" ht="14.4" thickTop="1" x14ac:dyDescent="0.25">
      <c r="A62" s="4"/>
      <c r="B62" s="4"/>
      <c r="C62" s="4"/>
      <c r="D62" s="4"/>
      <c r="E62" s="4"/>
      <c r="F62" s="4"/>
      <c r="G62" s="4"/>
      <c r="H62" s="4"/>
      <c r="I62" s="4"/>
      <c r="J62" s="4"/>
    </row>
    <row r="63" spans="1:10" x14ac:dyDescent="0.25">
      <c r="A63" s="117" t="s">
        <v>231</v>
      </c>
      <c r="B63" s="97" t="s">
        <v>1</v>
      </c>
      <c r="C63" s="117" t="s">
        <v>206</v>
      </c>
      <c r="D63" s="117" t="s">
        <v>0</v>
      </c>
      <c r="E63" s="141" t="s">
        <v>3</v>
      </c>
      <c r="F63" s="141"/>
      <c r="G63" s="98" t="s">
        <v>207</v>
      </c>
      <c r="H63" s="97" t="s">
        <v>208</v>
      </c>
      <c r="I63" s="97" t="s">
        <v>209</v>
      </c>
      <c r="J63" s="97" t="s">
        <v>167</v>
      </c>
    </row>
    <row r="64" spans="1:10" ht="26.4" x14ac:dyDescent="0.25">
      <c r="A64" s="124" t="s">
        <v>717</v>
      </c>
      <c r="B64" s="2" t="s">
        <v>232</v>
      </c>
      <c r="C64" s="124" t="s">
        <v>213</v>
      </c>
      <c r="D64" s="124" t="s">
        <v>233</v>
      </c>
      <c r="E64" s="151" t="s">
        <v>778</v>
      </c>
      <c r="F64" s="151"/>
      <c r="G64" s="3" t="s">
        <v>2</v>
      </c>
      <c r="H64" s="85">
        <v>1</v>
      </c>
      <c r="I64" s="83">
        <v>1111.92</v>
      </c>
      <c r="J64" s="83">
        <v>1111.92</v>
      </c>
    </row>
    <row r="65" spans="1:10" ht="26.4" x14ac:dyDescent="0.25">
      <c r="A65" s="125" t="s">
        <v>719</v>
      </c>
      <c r="B65" s="86" t="s">
        <v>722</v>
      </c>
      <c r="C65" s="125" t="s">
        <v>251</v>
      </c>
      <c r="D65" s="125" t="s">
        <v>723</v>
      </c>
      <c r="E65" s="152" t="s">
        <v>4</v>
      </c>
      <c r="F65" s="152"/>
      <c r="G65" s="87" t="s">
        <v>5</v>
      </c>
      <c r="H65" s="88">
        <v>12</v>
      </c>
      <c r="I65" s="89">
        <v>92.66</v>
      </c>
      <c r="J65" s="89">
        <v>1111.92</v>
      </c>
    </row>
    <row r="66" spans="1:10" x14ac:dyDescent="0.25">
      <c r="A66" s="126"/>
      <c r="B66" s="126"/>
      <c r="C66" s="126"/>
      <c r="D66" s="126"/>
      <c r="E66" s="126" t="s">
        <v>740</v>
      </c>
      <c r="F66" s="90">
        <v>516.11441520000005</v>
      </c>
      <c r="G66" s="126" t="s">
        <v>741</v>
      </c>
      <c r="H66" s="90">
        <v>577.33000000000004</v>
      </c>
      <c r="I66" s="126" t="s">
        <v>742</v>
      </c>
      <c r="J66" s="90">
        <v>1093.44</v>
      </c>
    </row>
    <row r="67" spans="1:10" x14ac:dyDescent="0.25">
      <c r="A67" s="126"/>
      <c r="B67" s="126"/>
      <c r="C67" s="126"/>
      <c r="D67" s="126"/>
      <c r="E67" s="126" t="s">
        <v>743</v>
      </c>
      <c r="F67" s="90">
        <v>226.16</v>
      </c>
      <c r="G67" s="126"/>
      <c r="H67" s="149" t="s">
        <v>744</v>
      </c>
      <c r="I67" s="149"/>
      <c r="J67" s="90">
        <v>1338.08</v>
      </c>
    </row>
    <row r="68" spans="1:10" ht="14.4" thickBot="1" x14ac:dyDescent="0.3">
      <c r="A68" s="119"/>
      <c r="B68" s="119"/>
      <c r="C68" s="119"/>
      <c r="D68" s="119"/>
      <c r="E68" s="119"/>
      <c r="F68" s="119"/>
      <c r="G68" s="119" t="s">
        <v>745</v>
      </c>
      <c r="H68" s="91">
        <v>1</v>
      </c>
      <c r="I68" s="119" t="s">
        <v>746</v>
      </c>
      <c r="J68" s="120">
        <v>1338.08</v>
      </c>
    </row>
    <row r="69" spans="1:10" ht="14.4" thickTop="1" x14ac:dyDescent="0.25">
      <c r="A69" s="4"/>
      <c r="B69" s="4"/>
      <c r="C69" s="4"/>
      <c r="D69" s="4"/>
      <c r="E69" s="4"/>
      <c r="F69" s="4"/>
      <c r="G69" s="4"/>
      <c r="H69" s="4"/>
      <c r="I69" s="4"/>
      <c r="J69" s="4"/>
    </row>
    <row r="70" spans="1:10" x14ac:dyDescent="0.25">
      <c r="A70" s="117" t="s">
        <v>234</v>
      </c>
      <c r="B70" s="97" t="s">
        <v>1</v>
      </c>
      <c r="C70" s="117" t="s">
        <v>206</v>
      </c>
      <c r="D70" s="117" t="s">
        <v>0</v>
      </c>
      <c r="E70" s="141" t="s">
        <v>3</v>
      </c>
      <c r="F70" s="141"/>
      <c r="G70" s="98" t="s">
        <v>207</v>
      </c>
      <c r="H70" s="97" t="s">
        <v>208</v>
      </c>
      <c r="I70" s="97" t="s">
        <v>209</v>
      </c>
      <c r="J70" s="97" t="s">
        <v>167</v>
      </c>
    </row>
    <row r="71" spans="1:10" ht="26.4" x14ac:dyDescent="0.25">
      <c r="A71" s="124" t="s">
        <v>717</v>
      </c>
      <c r="B71" s="2" t="s">
        <v>235</v>
      </c>
      <c r="C71" s="124" t="s">
        <v>213</v>
      </c>
      <c r="D71" s="124" t="s">
        <v>236</v>
      </c>
      <c r="E71" s="151" t="s">
        <v>781</v>
      </c>
      <c r="F71" s="151"/>
      <c r="G71" s="3" t="s">
        <v>226</v>
      </c>
      <c r="H71" s="85">
        <v>1</v>
      </c>
      <c r="I71" s="83">
        <v>1.36</v>
      </c>
      <c r="J71" s="83">
        <v>1.36</v>
      </c>
    </row>
    <row r="72" spans="1:10" ht="26.4" x14ac:dyDescent="0.25">
      <c r="A72" s="125" t="s">
        <v>719</v>
      </c>
      <c r="B72" s="86" t="s">
        <v>738</v>
      </c>
      <c r="C72" s="125" t="s">
        <v>251</v>
      </c>
      <c r="D72" s="125" t="s">
        <v>739</v>
      </c>
      <c r="E72" s="152" t="s">
        <v>4</v>
      </c>
      <c r="F72" s="152"/>
      <c r="G72" s="87" t="s">
        <v>5</v>
      </c>
      <c r="H72" s="88">
        <v>1.4999999999999999E-2</v>
      </c>
      <c r="I72" s="89">
        <v>90.99</v>
      </c>
      <c r="J72" s="89">
        <v>1.36</v>
      </c>
    </row>
    <row r="73" spans="1:10" x14ac:dyDescent="0.25">
      <c r="A73" s="126"/>
      <c r="B73" s="126"/>
      <c r="C73" s="126"/>
      <c r="D73" s="126"/>
      <c r="E73" s="126" t="s">
        <v>740</v>
      </c>
      <c r="F73" s="90">
        <v>0.63249315585764188</v>
      </c>
      <c r="G73" s="126" t="s">
        <v>741</v>
      </c>
      <c r="H73" s="90">
        <v>0.71</v>
      </c>
      <c r="I73" s="126" t="s">
        <v>742</v>
      </c>
      <c r="J73" s="90">
        <v>1.34</v>
      </c>
    </row>
    <row r="74" spans="1:10" x14ac:dyDescent="0.25">
      <c r="A74" s="126"/>
      <c r="B74" s="126"/>
      <c r="C74" s="126"/>
      <c r="D74" s="126"/>
      <c r="E74" s="126" t="s">
        <v>743</v>
      </c>
      <c r="F74" s="90">
        <v>0.27</v>
      </c>
      <c r="G74" s="126"/>
      <c r="H74" s="149" t="s">
        <v>744</v>
      </c>
      <c r="I74" s="149"/>
      <c r="J74" s="90">
        <v>1.63</v>
      </c>
    </row>
    <row r="75" spans="1:10" ht="14.4" thickBot="1" x14ac:dyDescent="0.3">
      <c r="A75" s="119"/>
      <c r="B75" s="119"/>
      <c r="C75" s="119"/>
      <c r="D75" s="119"/>
      <c r="E75" s="119"/>
      <c r="F75" s="119"/>
      <c r="G75" s="119" t="s">
        <v>745</v>
      </c>
      <c r="H75" s="91">
        <v>1451.34</v>
      </c>
      <c r="I75" s="119" t="s">
        <v>746</v>
      </c>
      <c r="J75" s="120">
        <v>2365.6799999999998</v>
      </c>
    </row>
    <row r="76" spans="1:10" ht="14.4" thickTop="1" x14ac:dyDescent="0.25">
      <c r="A76" s="4"/>
      <c r="B76" s="4"/>
      <c r="C76" s="4"/>
      <c r="D76" s="4"/>
      <c r="E76" s="4"/>
      <c r="F76" s="4"/>
      <c r="G76" s="4"/>
      <c r="H76" s="4"/>
      <c r="I76" s="4"/>
      <c r="J76" s="4"/>
    </row>
    <row r="77" spans="1:10" x14ac:dyDescent="0.25">
      <c r="A77" s="117" t="s">
        <v>237</v>
      </c>
      <c r="B77" s="97" t="s">
        <v>1</v>
      </c>
      <c r="C77" s="117" t="s">
        <v>206</v>
      </c>
      <c r="D77" s="117" t="s">
        <v>0</v>
      </c>
      <c r="E77" s="141" t="s">
        <v>3</v>
      </c>
      <c r="F77" s="141"/>
      <c r="G77" s="98" t="s">
        <v>207</v>
      </c>
      <c r="H77" s="97" t="s">
        <v>208</v>
      </c>
      <c r="I77" s="97" t="s">
        <v>209</v>
      </c>
      <c r="J77" s="97" t="s">
        <v>167</v>
      </c>
    </row>
    <row r="78" spans="1:10" ht="26.4" x14ac:dyDescent="0.25">
      <c r="A78" s="124" t="s">
        <v>717</v>
      </c>
      <c r="B78" s="2" t="s">
        <v>238</v>
      </c>
      <c r="C78" s="124" t="s">
        <v>213</v>
      </c>
      <c r="D78" s="124" t="s">
        <v>239</v>
      </c>
      <c r="E78" s="151" t="s">
        <v>782</v>
      </c>
      <c r="F78" s="151"/>
      <c r="G78" s="3" t="s">
        <v>226</v>
      </c>
      <c r="H78" s="85">
        <v>1</v>
      </c>
      <c r="I78" s="83">
        <v>1.19</v>
      </c>
      <c r="J78" s="83">
        <v>1.19</v>
      </c>
    </row>
    <row r="79" spans="1:10" ht="26.4" x14ac:dyDescent="0.25">
      <c r="A79" s="125" t="s">
        <v>719</v>
      </c>
      <c r="B79" s="86" t="s">
        <v>783</v>
      </c>
      <c r="C79" s="125" t="s">
        <v>251</v>
      </c>
      <c r="D79" s="125" t="s">
        <v>784</v>
      </c>
      <c r="E79" s="152" t="s">
        <v>4</v>
      </c>
      <c r="F79" s="152"/>
      <c r="G79" s="87" t="s">
        <v>5</v>
      </c>
      <c r="H79" s="88">
        <v>1E-3</v>
      </c>
      <c r="I79" s="89">
        <v>105.23</v>
      </c>
      <c r="J79" s="89">
        <v>0.1</v>
      </c>
    </row>
    <row r="80" spans="1:10" ht="52.8" x14ac:dyDescent="0.25">
      <c r="A80" s="123" t="s">
        <v>758</v>
      </c>
      <c r="B80" s="92" t="s">
        <v>785</v>
      </c>
      <c r="C80" s="123" t="s">
        <v>770</v>
      </c>
      <c r="D80" s="123" t="s">
        <v>786</v>
      </c>
      <c r="E80" s="150" t="s">
        <v>787</v>
      </c>
      <c r="F80" s="150"/>
      <c r="G80" s="93" t="s">
        <v>226</v>
      </c>
      <c r="H80" s="94">
        <v>0.27</v>
      </c>
      <c r="I80" s="95">
        <v>4.0599999999999996</v>
      </c>
      <c r="J80" s="95">
        <v>1.0900000000000001</v>
      </c>
    </row>
    <row r="81" spans="1:10" x14ac:dyDescent="0.25">
      <c r="A81" s="126"/>
      <c r="B81" s="126"/>
      <c r="C81" s="126"/>
      <c r="D81" s="126"/>
      <c r="E81" s="126" t="s">
        <v>740</v>
      </c>
      <c r="F81" s="90">
        <v>4.7200981780421029E-2</v>
      </c>
      <c r="G81" s="126" t="s">
        <v>741</v>
      </c>
      <c r="H81" s="90">
        <v>0.05</v>
      </c>
      <c r="I81" s="126" t="s">
        <v>742</v>
      </c>
      <c r="J81" s="90">
        <v>0.1</v>
      </c>
    </row>
    <row r="82" spans="1:10" x14ac:dyDescent="0.25">
      <c r="A82" s="126"/>
      <c r="B82" s="126"/>
      <c r="C82" s="126"/>
      <c r="D82" s="126"/>
      <c r="E82" s="126" t="s">
        <v>743</v>
      </c>
      <c r="F82" s="90">
        <v>0.24</v>
      </c>
      <c r="G82" s="126"/>
      <c r="H82" s="149" t="s">
        <v>744</v>
      </c>
      <c r="I82" s="149"/>
      <c r="J82" s="90">
        <v>1.43</v>
      </c>
    </row>
    <row r="83" spans="1:10" ht="14.4" thickBot="1" x14ac:dyDescent="0.3">
      <c r="A83" s="119"/>
      <c r="B83" s="119"/>
      <c r="C83" s="119"/>
      <c r="D83" s="119"/>
      <c r="E83" s="119"/>
      <c r="F83" s="119"/>
      <c r="G83" s="119" t="s">
        <v>745</v>
      </c>
      <c r="H83" s="91">
        <v>2114.59</v>
      </c>
      <c r="I83" s="119" t="s">
        <v>746</v>
      </c>
      <c r="J83" s="120">
        <v>3023.86</v>
      </c>
    </row>
    <row r="84" spans="1:10" ht="14.4" thickTop="1" x14ac:dyDescent="0.25">
      <c r="A84" s="4"/>
      <c r="B84" s="4"/>
      <c r="C84" s="4"/>
      <c r="D84" s="4"/>
      <c r="E84" s="4"/>
      <c r="F84" s="4"/>
      <c r="G84" s="4"/>
      <c r="H84" s="4"/>
      <c r="I84" s="4"/>
      <c r="J84" s="4"/>
    </row>
    <row r="85" spans="1:10" x14ac:dyDescent="0.25">
      <c r="A85" s="117" t="s">
        <v>240</v>
      </c>
      <c r="B85" s="97" t="s">
        <v>1</v>
      </c>
      <c r="C85" s="117" t="s">
        <v>206</v>
      </c>
      <c r="D85" s="117" t="s">
        <v>0</v>
      </c>
      <c r="E85" s="141" t="s">
        <v>3</v>
      </c>
      <c r="F85" s="141"/>
      <c r="G85" s="98" t="s">
        <v>207</v>
      </c>
      <c r="H85" s="97" t="s">
        <v>208</v>
      </c>
      <c r="I85" s="97" t="s">
        <v>209</v>
      </c>
      <c r="J85" s="97" t="s">
        <v>167</v>
      </c>
    </row>
    <row r="86" spans="1:10" ht="26.4" x14ac:dyDescent="0.25">
      <c r="A86" s="124" t="s">
        <v>717</v>
      </c>
      <c r="B86" s="2" t="s">
        <v>241</v>
      </c>
      <c r="C86" s="124" t="s">
        <v>213</v>
      </c>
      <c r="D86" s="124" t="s">
        <v>1969</v>
      </c>
      <c r="E86" s="151" t="s">
        <v>788</v>
      </c>
      <c r="F86" s="151"/>
      <c r="G86" s="3" t="s">
        <v>226</v>
      </c>
      <c r="H86" s="85">
        <v>1</v>
      </c>
      <c r="I86" s="83">
        <v>1.48</v>
      </c>
      <c r="J86" s="83">
        <v>1.48</v>
      </c>
    </row>
    <row r="87" spans="1:10" ht="26.4" x14ac:dyDescent="0.25">
      <c r="A87" s="125" t="s">
        <v>719</v>
      </c>
      <c r="B87" s="86" t="s">
        <v>722</v>
      </c>
      <c r="C87" s="125" t="s">
        <v>251</v>
      </c>
      <c r="D87" s="125" t="s">
        <v>723</v>
      </c>
      <c r="E87" s="152" t="s">
        <v>4</v>
      </c>
      <c r="F87" s="152"/>
      <c r="G87" s="87" t="s">
        <v>5</v>
      </c>
      <c r="H87" s="88">
        <v>1.6E-2</v>
      </c>
      <c r="I87" s="89">
        <v>92.66</v>
      </c>
      <c r="J87" s="89">
        <v>1.48</v>
      </c>
    </row>
    <row r="88" spans="1:10" x14ac:dyDescent="0.25">
      <c r="A88" s="126"/>
      <c r="B88" s="126"/>
      <c r="C88" s="126"/>
      <c r="D88" s="126"/>
      <c r="E88" s="126" t="s">
        <v>740</v>
      </c>
      <c r="F88" s="90">
        <v>0.68441423581610494</v>
      </c>
      <c r="G88" s="126" t="s">
        <v>741</v>
      </c>
      <c r="H88" s="90">
        <v>0.77</v>
      </c>
      <c r="I88" s="126" t="s">
        <v>742</v>
      </c>
      <c r="J88" s="90">
        <v>1.45</v>
      </c>
    </row>
    <row r="89" spans="1:10" x14ac:dyDescent="0.25">
      <c r="A89" s="126"/>
      <c r="B89" s="126"/>
      <c r="C89" s="126"/>
      <c r="D89" s="126"/>
      <c r="E89" s="126" t="s">
        <v>743</v>
      </c>
      <c r="F89" s="90">
        <v>0.3</v>
      </c>
      <c r="G89" s="126"/>
      <c r="H89" s="149" t="s">
        <v>744</v>
      </c>
      <c r="I89" s="149"/>
      <c r="J89" s="90">
        <v>1.78</v>
      </c>
    </row>
    <row r="90" spans="1:10" ht="14.4" thickBot="1" x14ac:dyDescent="0.3">
      <c r="A90" s="119"/>
      <c r="B90" s="119"/>
      <c r="C90" s="119"/>
      <c r="D90" s="119"/>
      <c r="E90" s="119"/>
      <c r="F90" s="119"/>
      <c r="G90" s="119" t="s">
        <v>745</v>
      </c>
      <c r="H90" s="91">
        <v>2114.59</v>
      </c>
      <c r="I90" s="119" t="s">
        <v>746</v>
      </c>
      <c r="J90" s="120">
        <v>3763.97</v>
      </c>
    </row>
    <row r="91" spans="1:10" ht="14.4" thickTop="1" x14ac:dyDescent="0.25">
      <c r="A91" s="4"/>
      <c r="B91" s="4"/>
      <c r="C91" s="4"/>
      <c r="D91" s="4"/>
      <c r="E91" s="4"/>
      <c r="F91" s="4"/>
      <c r="G91" s="4"/>
      <c r="H91" s="4"/>
      <c r="I91" s="4"/>
      <c r="J91" s="4"/>
    </row>
    <row r="92" spans="1:10" x14ac:dyDescent="0.25">
      <c r="A92" s="117" t="s">
        <v>242</v>
      </c>
      <c r="B92" s="97" t="s">
        <v>1</v>
      </c>
      <c r="C92" s="117" t="s">
        <v>206</v>
      </c>
      <c r="D92" s="117" t="s">
        <v>0</v>
      </c>
      <c r="E92" s="141" t="s">
        <v>3</v>
      </c>
      <c r="F92" s="141"/>
      <c r="G92" s="98" t="s">
        <v>207</v>
      </c>
      <c r="H92" s="97" t="s">
        <v>208</v>
      </c>
      <c r="I92" s="97" t="s">
        <v>209</v>
      </c>
      <c r="J92" s="97" t="s">
        <v>167</v>
      </c>
    </row>
    <row r="93" spans="1:10" ht="26.4" x14ac:dyDescent="0.25">
      <c r="A93" s="124" t="s">
        <v>717</v>
      </c>
      <c r="B93" s="2" t="s">
        <v>243</v>
      </c>
      <c r="C93" s="124" t="s">
        <v>213</v>
      </c>
      <c r="D93" s="124" t="s">
        <v>1628</v>
      </c>
      <c r="E93" s="151" t="s">
        <v>781</v>
      </c>
      <c r="F93" s="151"/>
      <c r="G93" s="3" t="s">
        <v>226</v>
      </c>
      <c r="H93" s="85">
        <v>1</v>
      </c>
      <c r="I93" s="83">
        <v>10.76</v>
      </c>
      <c r="J93" s="83">
        <v>10.76</v>
      </c>
    </row>
    <row r="94" spans="1:10" ht="26.4" x14ac:dyDescent="0.25">
      <c r="A94" s="125" t="s">
        <v>719</v>
      </c>
      <c r="B94" s="86" t="s">
        <v>1979</v>
      </c>
      <c r="C94" s="125" t="s">
        <v>251</v>
      </c>
      <c r="D94" s="125" t="s">
        <v>1980</v>
      </c>
      <c r="E94" s="152" t="s">
        <v>4</v>
      </c>
      <c r="F94" s="152"/>
      <c r="G94" s="87" t="s">
        <v>5</v>
      </c>
      <c r="H94" s="88">
        <v>7.4700000000000003E-2</v>
      </c>
      <c r="I94" s="89">
        <v>144.08000000000001</v>
      </c>
      <c r="J94" s="89">
        <v>10.76</v>
      </c>
    </row>
    <row r="95" spans="1:10" x14ac:dyDescent="0.25">
      <c r="A95" s="126"/>
      <c r="B95" s="126"/>
      <c r="C95" s="126"/>
      <c r="D95" s="126"/>
      <c r="E95" s="126" t="s">
        <v>740</v>
      </c>
      <c r="F95" s="90">
        <v>5.0221844614367983</v>
      </c>
      <c r="G95" s="126" t="s">
        <v>741</v>
      </c>
      <c r="H95" s="90">
        <v>5.62</v>
      </c>
      <c r="I95" s="126" t="s">
        <v>742</v>
      </c>
      <c r="J95" s="90">
        <v>10.64</v>
      </c>
    </row>
    <row r="96" spans="1:10" x14ac:dyDescent="0.25">
      <c r="A96" s="126"/>
      <c r="B96" s="126"/>
      <c r="C96" s="126"/>
      <c r="D96" s="126"/>
      <c r="E96" s="126" t="s">
        <v>743</v>
      </c>
      <c r="F96" s="90">
        <v>2.1800000000000002</v>
      </c>
      <c r="G96" s="126"/>
      <c r="H96" s="149" t="s">
        <v>744</v>
      </c>
      <c r="I96" s="149"/>
      <c r="J96" s="90">
        <v>12.94</v>
      </c>
    </row>
    <row r="97" spans="1:10" ht="14.4" thickBot="1" x14ac:dyDescent="0.3">
      <c r="A97" s="119"/>
      <c r="B97" s="119"/>
      <c r="C97" s="119"/>
      <c r="D97" s="119"/>
      <c r="E97" s="119"/>
      <c r="F97" s="119"/>
      <c r="G97" s="119" t="s">
        <v>745</v>
      </c>
      <c r="H97" s="91">
        <v>2114.59</v>
      </c>
      <c r="I97" s="119" t="s">
        <v>746</v>
      </c>
      <c r="J97" s="120">
        <v>27362.79</v>
      </c>
    </row>
    <row r="98" spans="1:10" ht="14.4" thickTop="1" x14ac:dyDescent="0.25">
      <c r="A98" s="4"/>
      <c r="B98" s="4"/>
      <c r="C98" s="4"/>
      <c r="D98" s="4"/>
      <c r="E98" s="4"/>
      <c r="F98" s="4"/>
      <c r="G98" s="4"/>
      <c r="H98" s="4"/>
      <c r="I98" s="4"/>
      <c r="J98" s="4"/>
    </row>
    <row r="99" spans="1:10" x14ac:dyDescent="0.25">
      <c r="A99" s="117" t="s">
        <v>2405</v>
      </c>
      <c r="B99" s="97" t="s">
        <v>1</v>
      </c>
      <c r="C99" s="117" t="s">
        <v>206</v>
      </c>
      <c r="D99" s="117" t="s">
        <v>0</v>
      </c>
      <c r="E99" s="141" t="s">
        <v>3</v>
      </c>
      <c r="F99" s="141"/>
      <c r="G99" s="98" t="s">
        <v>207</v>
      </c>
      <c r="H99" s="97" t="s">
        <v>208</v>
      </c>
      <c r="I99" s="97" t="s">
        <v>209</v>
      </c>
      <c r="J99" s="97" t="s">
        <v>167</v>
      </c>
    </row>
    <row r="100" spans="1:10" ht="26.4" x14ac:dyDescent="0.25">
      <c r="A100" s="124" t="s">
        <v>717</v>
      </c>
      <c r="B100" s="2" t="s">
        <v>2406</v>
      </c>
      <c r="C100" s="124" t="s">
        <v>213</v>
      </c>
      <c r="D100" s="124" t="s">
        <v>2407</v>
      </c>
      <c r="E100" s="151" t="s">
        <v>788</v>
      </c>
      <c r="F100" s="151"/>
      <c r="G100" s="3" t="s">
        <v>226</v>
      </c>
      <c r="H100" s="85">
        <v>1</v>
      </c>
      <c r="I100" s="83">
        <v>1.76</v>
      </c>
      <c r="J100" s="83">
        <v>1.76</v>
      </c>
    </row>
    <row r="101" spans="1:10" ht="26.4" x14ac:dyDescent="0.25">
      <c r="A101" s="125" t="s">
        <v>719</v>
      </c>
      <c r="B101" s="86" t="s">
        <v>783</v>
      </c>
      <c r="C101" s="125" t="s">
        <v>251</v>
      </c>
      <c r="D101" s="125" t="s">
        <v>784</v>
      </c>
      <c r="E101" s="152" t="s">
        <v>4</v>
      </c>
      <c r="F101" s="152"/>
      <c r="G101" s="87" t="s">
        <v>5</v>
      </c>
      <c r="H101" s="88">
        <v>0.01</v>
      </c>
      <c r="I101" s="89">
        <v>105.23</v>
      </c>
      <c r="J101" s="89">
        <v>1.05</v>
      </c>
    </row>
    <row r="102" spans="1:10" ht="26.4" x14ac:dyDescent="0.25">
      <c r="A102" s="125" t="s">
        <v>719</v>
      </c>
      <c r="B102" s="86" t="s">
        <v>2426</v>
      </c>
      <c r="C102" s="125" t="s">
        <v>251</v>
      </c>
      <c r="D102" s="125" t="s">
        <v>2427</v>
      </c>
      <c r="E102" s="152" t="s">
        <v>4</v>
      </c>
      <c r="F102" s="152"/>
      <c r="G102" s="87" t="s">
        <v>5</v>
      </c>
      <c r="H102" s="88">
        <v>0.03</v>
      </c>
      <c r="I102" s="89">
        <v>23.88</v>
      </c>
      <c r="J102" s="89">
        <v>0.71</v>
      </c>
    </row>
    <row r="103" spans="1:10" x14ac:dyDescent="0.25">
      <c r="A103" s="126"/>
      <c r="B103" s="126"/>
      <c r="C103" s="126"/>
      <c r="D103" s="126"/>
      <c r="E103" s="126" t="s">
        <v>740</v>
      </c>
      <c r="F103" s="90">
        <v>0.80241669026715756</v>
      </c>
      <c r="G103" s="126" t="s">
        <v>741</v>
      </c>
      <c r="H103" s="90">
        <v>0.9</v>
      </c>
      <c r="I103" s="126" t="s">
        <v>742</v>
      </c>
      <c r="J103" s="90">
        <v>1.7</v>
      </c>
    </row>
    <row r="104" spans="1:10" x14ac:dyDescent="0.25">
      <c r="A104" s="126"/>
      <c r="B104" s="126"/>
      <c r="C104" s="126"/>
      <c r="D104" s="126"/>
      <c r="E104" s="126" t="s">
        <v>743</v>
      </c>
      <c r="F104" s="90">
        <v>0.35</v>
      </c>
      <c r="G104" s="126"/>
      <c r="H104" s="149" t="s">
        <v>744</v>
      </c>
      <c r="I104" s="149"/>
      <c r="J104" s="90">
        <v>2.11</v>
      </c>
    </row>
    <row r="105" spans="1:10" ht="14.4" thickBot="1" x14ac:dyDescent="0.3">
      <c r="A105" s="119"/>
      <c r="B105" s="119"/>
      <c r="C105" s="119"/>
      <c r="D105" s="119"/>
      <c r="E105" s="119"/>
      <c r="F105" s="119"/>
      <c r="G105" s="119" t="s">
        <v>745</v>
      </c>
      <c r="H105" s="91">
        <v>2114.59</v>
      </c>
      <c r="I105" s="119" t="s">
        <v>746</v>
      </c>
      <c r="J105" s="120">
        <v>4461.78</v>
      </c>
    </row>
    <row r="106" spans="1:10" ht="14.4" thickTop="1" x14ac:dyDescent="0.25">
      <c r="A106" s="4"/>
      <c r="B106" s="4"/>
      <c r="C106" s="4"/>
      <c r="D106" s="4"/>
      <c r="E106" s="4"/>
      <c r="F106" s="4"/>
      <c r="G106" s="4"/>
      <c r="H106" s="4"/>
      <c r="I106" s="4"/>
      <c r="J106" s="4"/>
    </row>
    <row r="107" spans="1:10" x14ac:dyDescent="0.25">
      <c r="A107" s="117" t="s">
        <v>2408</v>
      </c>
      <c r="B107" s="97" t="s">
        <v>1</v>
      </c>
      <c r="C107" s="117" t="s">
        <v>206</v>
      </c>
      <c r="D107" s="117" t="s">
        <v>0</v>
      </c>
      <c r="E107" s="141" t="s">
        <v>3</v>
      </c>
      <c r="F107" s="141"/>
      <c r="G107" s="98" t="s">
        <v>207</v>
      </c>
      <c r="H107" s="97" t="s">
        <v>208</v>
      </c>
      <c r="I107" s="97" t="s">
        <v>209</v>
      </c>
      <c r="J107" s="97" t="s">
        <v>167</v>
      </c>
    </row>
    <row r="108" spans="1:10" ht="26.4" x14ac:dyDescent="0.25">
      <c r="A108" s="124" t="s">
        <v>717</v>
      </c>
      <c r="B108" s="2" t="s">
        <v>2409</v>
      </c>
      <c r="C108" s="124" t="s">
        <v>213</v>
      </c>
      <c r="D108" s="124" t="s">
        <v>2410</v>
      </c>
      <c r="E108" s="151" t="s">
        <v>788</v>
      </c>
      <c r="F108" s="151"/>
      <c r="G108" s="3" t="s">
        <v>226</v>
      </c>
      <c r="H108" s="85">
        <v>1</v>
      </c>
      <c r="I108" s="83">
        <v>2.52</v>
      </c>
      <c r="J108" s="83">
        <v>2.52</v>
      </c>
    </row>
    <row r="109" spans="1:10" ht="26.4" x14ac:dyDescent="0.25">
      <c r="A109" s="125" t="s">
        <v>719</v>
      </c>
      <c r="B109" s="86" t="s">
        <v>783</v>
      </c>
      <c r="C109" s="125" t="s">
        <v>251</v>
      </c>
      <c r="D109" s="125" t="s">
        <v>784</v>
      </c>
      <c r="E109" s="152" t="s">
        <v>4</v>
      </c>
      <c r="F109" s="152"/>
      <c r="G109" s="87" t="s">
        <v>5</v>
      </c>
      <c r="H109" s="88">
        <v>0.01</v>
      </c>
      <c r="I109" s="89">
        <v>105.23</v>
      </c>
      <c r="J109" s="89">
        <v>1.05</v>
      </c>
    </row>
    <row r="110" spans="1:10" ht="26.4" x14ac:dyDescent="0.25">
      <c r="A110" s="125" t="s">
        <v>719</v>
      </c>
      <c r="B110" s="86" t="s">
        <v>730</v>
      </c>
      <c r="C110" s="125" t="s">
        <v>251</v>
      </c>
      <c r="D110" s="125" t="s">
        <v>731</v>
      </c>
      <c r="E110" s="152" t="s">
        <v>4</v>
      </c>
      <c r="F110" s="152"/>
      <c r="G110" s="87" t="s">
        <v>5</v>
      </c>
      <c r="H110" s="88">
        <v>0.02</v>
      </c>
      <c r="I110" s="89">
        <v>37.81</v>
      </c>
      <c r="J110" s="89">
        <v>0.75</v>
      </c>
    </row>
    <row r="111" spans="1:10" ht="26.4" x14ac:dyDescent="0.25">
      <c r="A111" s="125" t="s">
        <v>719</v>
      </c>
      <c r="B111" s="86" t="s">
        <v>765</v>
      </c>
      <c r="C111" s="125" t="s">
        <v>251</v>
      </c>
      <c r="D111" s="125" t="s">
        <v>766</v>
      </c>
      <c r="E111" s="152" t="s">
        <v>4</v>
      </c>
      <c r="F111" s="152"/>
      <c r="G111" s="87" t="s">
        <v>5</v>
      </c>
      <c r="H111" s="88">
        <v>0.02</v>
      </c>
      <c r="I111" s="89">
        <v>36.4</v>
      </c>
      <c r="J111" s="89">
        <v>0.72</v>
      </c>
    </row>
    <row r="112" spans="1:10" x14ac:dyDescent="0.25">
      <c r="A112" s="126"/>
      <c r="B112" s="126"/>
      <c r="C112" s="126"/>
      <c r="D112" s="126"/>
      <c r="E112" s="126" t="s">
        <v>740</v>
      </c>
      <c r="F112" s="90">
        <v>1.1517039554422732</v>
      </c>
      <c r="G112" s="126" t="s">
        <v>741</v>
      </c>
      <c r="H112" s="90">
        <v>1.29</v>
      </c>
      <c r="I112" s="126" t="s">
        <v>742</v>
      </c>
      <c r="J112" s="90">
        <v>2.44</v>
      </c>
    </row>
    <row r="113" spans="1:10" x14ac:dyDescent="0.25">
      <c r="A113" s="126"/>
      <c r="B113" s="126"/>
      <c r="C113" s="126"/>
      <c r="D113" s="126"/>
      <c r="E113" s="126" t="s">
        <v>743</v>
      </c>
      <c r="F113" s="90">
        <v>0.51</v>
      </c>
      <c r="G113" s="126"/>
      <c r="H113" s="149" t="s">
        <v>744</v>
      </c>
      <c r="I113" s="149"/>
      <c r="J113" s="90">
        <v>3.03</v>
      </c>
    </row>
    <row r="114" spans="1:10" ht="14.4" thickBot="1" x14ac:dyDescent="0.3">
      <c r="A114" s="119"/>
      <c r="B114" s="119"/>
      <c r="C114" s="119"/>
      <c r="D114" s="119"/>
      <c r="E114" s="119"/>
      <c r="F114" s="119"/>
      <c r="G114" s="119" t="s">
        <v>745</v>
      </c>
      <c r="H114" s="91">
        <v>2114.59</v>
      </c>
      <c r="I114" s="119" t="s">
        <v>746</v>
      </c>
      <c r="J114" s="120">
        <v>6407.2</v>
      </c>
    </row>
    <row r="115" spans="1:10" ht="14.4" thickTop="1" x14ac:dyDescent="0.25">
      <c r="A115" s="4"/>
      <c r="B115" s="4"/>
      <c r="C115" s="4"/>
      <c r="D115" s="4"/>
      <c r="E115" s="4"/>
      <c r="F115" s="4"/>
      <c r="G115" s="4"/>
      <c r="H115" s="4"/>
      <c r="I115" s="4"/>
      <c r="J115" s="4"/>
    </row>
    <row r="116" spans="1:10" x14ac:dyDescent="0.25">
      <c r="A116" s="117" t="s">
        <v>2411</v>
      </c>
      <c r="B116" s="97" t="s">
        <v>1</v>
      </c>
      <c r="C116" s="117" t="s">
        <v>206</v>
      </c>
      <c r="D116" s="117" t="s">
        <v>0</v>
      </c>
      <c r="E116" s="141" t="s">
        <v>3</v>
      </c>
      <c r="F116" s="141"/>
      <c r="G116" s="98" t="s">
        <v>207</v>
      </c>
      <c r="H116" s="97" t="s">
        <v>208</v>
      </c>
      <c r="I116" s="97" t="s">
        <v>209</v>
      </c>
      <c r="J116" s="97" t="s">
        <v>167</v>
      </c>
    </row>
    <row r="117" spans="1:10" ht="26.4" x14ac:dyDescent="0.25">
      <c r="A117" s="124" t="s">
        <v>717</v>
      </c>
      <c r="B117" s="2" t="s">
        <v>2412</v>
      </c>
      <c r="C117" s="124" t="s">
        <v>213</v>
      </c>
      <c r="D117" s="124" t="s">
        <v>2413</v>
      </c>
      <c r="E117" s="151" t="s">
        <v>782</v>
      </c>
      <c r="F117" s="151"/>
      <c r="G117" s="3" t="s">
        <v>226</v>
      </c>
      <c r="H117" s="85">
        <v>1</v>
      </c>
      <c r="I117" s="83">
        <v>2.52</v>
      </c>
      <c r="J117" s="83">
        <v>2.52</v>
      </c>
    </row>
    <row r="118" spans="1:10" ht="26.4" x14ac:dyDescent="0.25">
      <c r="A118" s="125" t="s">
        <v>719</v>
      </c>
      <c r="B118" s="86" t="s">
        <v>738</v>
      </c>
      <c r="C118" s="125" t="s">
        <v>251</v>
      </c>
      <c r="D118" s="125" t="s">
        <v>739</v>
      </c>
      <c r="E118" s="152" t="s">
        <v>4</v>
      </c>
      <c r="F118" s="152"/>
      <c r="G118" s="87" t="s">
        <v>5</v>
      </c>
      <c r="H118" s="88">
        <v>0.02</v>
      </c>
      <c r="I118" s="89">
        <v>90.99</v>
      </c>
      <c r="J118" s="89">
        <v>1.81</v>
      </c>
    </row>
    <row r="119" spans="1:10" ht="26.4" x14ac:dyDescent="0.25">
      <c r="A119" s="125" t="s">
        <v>719</v>
      </c>
      <c r="B119" s="86" t="s">
        <v>2426</v>
      </c>
      <c r="C119" s="125" t="s">
        <v>251</v>
      </c>
      <c r="D119" s="125" t="s">
        <v>2427</v>
      </c>
      <c r="E119" s="152" t="s">
        <v>4</v>
      </c>
      <c r="F119" s="152"/>
      <c r="G119" s="87" t="s">
        <v>5</v>
      </c>
      <c r="H119" s="88">
        <v>0.03</v>
      </c>
      <c r="I119" s="89">
        <v>23.88</v>
      </c>
      <c r="J119" s="89">
        <v>0.71</v>
      </c>
    </row>
    <row r="120" spans="1:10" x14ac:dyDescent="0.25">
      <c r="A120" s="126"/>
      <c r="B120" s="126"/>
      <c r="C120" s="126"/>
      <c r="D120" s="126"/>
      <c r="E120" s="126" t="s">
        <v>740</v>
      </c>
      <c r="F120" s="90">
        <v>1.1564240536203152</v>
      </c>
      <c r="G120" s="126" t="s">
        <v>741</v>
      </c>
      <c r="H120" s="90">
        <v>1.29</v>
      </c>
      <c r="I120" s="126" t="s">
        <v>742</v>
      </c>
      <c r="J120" s="90">
        <v>2.4500000000000002</v>
      </c>
    </row>
    <row r="121" spans="1:10" x14ac:dyDescent="0.25">
      <c r="A121" s="126"/>
      <c r="B121" s="126"/>
      <c r="C121" s="126"/>
      <c r="D121" s="126"/>
      <c r="E121" s="126" t="s">
        <v>743</v>
      </c>
      <c r="F121" s="90">
        <v>0.51</v>
      </c>
      <c r="G121" s="126"/>
      <c r="H121" s="149" t="s">
        <v>744</v>
      </c>
      <c r="I121" s="149"/>
      <c r="J121" s="90">
        <v>3.03</v>
      </c>
    </row>
    <row r="122" spans="1:10" ht="14.4" thickBot="1" x14ac:dyDescent="0.3">
      <c r="A122" s="119"/>
      <c r="B122" s="119"/>
      <c r="C122" s="119"/>
      <c r="D122" s="119"/>
      <c r="E122" s="119"/>
      <c r="F122" s="119"/>
      <c r="G122" s="119" t="s">
        <v>745</v>
      </c>
      <c r="H122" s="91">
        <v>2114.59</v>
      </c>
      <c r="I122" s="119" t="s">
        <v>746</v>
      </c>
      <c r="J122" s="120">
        <v>6407.2</v>
      </c>
    </row>
    <row r="123" spans="1:10" ht="14.4" thickTop="1" x14ac:dyDescent="0.25">
      <c r="A123" s="4"/>
      <c r="B123" s="4"/>
      <c r="C123" s="4"/>
      <c r="D123" s="4"/>
      <c r="E123" s="4"/>
      <c r="F123" s="4"/>
      <c r="G123" s="4"/>
      <c r="H123" s="4"/>
      <c r="I123" s="4"/>
      <c r="J123" s="4"/>
    </row>
    <row r="124" spans="1:10" x14ac:dyDescent="0.25">
      <c r="A124" s="116" t="s">
        <v>244</v>
      </c>
      <c r="B124" s="116"/>
      <c r="C124" s="116"/>
      <c r="D124" s="116" t="s">
        <v>245</v>
      </c>
      <c r="E124" s="116"/>
      <c r="F124" s="138"/>
      <c r="G124" s="138"/>
      <c r="H124" s="82"/>
      <c r="I124" s="116"/>
      <c r="J124" s="80">
        <v>103857.44</v>
      </c>
    </row>
    <row r="125" spans="1:10" x14ac:dyDescent="0.25">
      <c r="A125" s="117" t="s">
        <v>246</v>
      </c>
      <c r="B125" s="97" t="s">
        <v>1</v>
      </c>
      <c r="C125" s="117" t="s">
        <v>206</v>
      </c>
      <c r="D125" s="117" t="s">
        <v>0</v>
      </c>
      <c r="E125" s="141" t="s">
        <v>3</v>
      </c>
      <c r="F125" s="141"/>
      <c r="G125" s="98" t="s">
        <v>207</v>
      </c>
      <c r="H125" s="97" t="s">
        <v>208</v>
      </c>
      <c r="I125" s="97" t="s">
        <v>209</v>
      </c>
      <c r="J125" s="97" t="s">
        <v>167</v>
      </c>
    </row>
    <row r="126" spans="1:10" ht="26.4" x14ac:dyDescent="0.25">
      <c r="A126" s="124" t="s">
        <v>717</v>
      </c>
      <c r="B126" s="2" t="s">
        <v>247</v>
      </c>
      <c r="C126" s="124" t="s">
        <v>213</v>
      </c>
      <c r="D126" s="124" t="s">
        <v>248</v>
      </c>
      <c r="E126" s="151" t="s">
        <v>789</v>
      </c>
      <c r="F126" s="151"/>
      <c r="G126" s="3" t="s">
        <v>226</v>
      </c>
      <c r="H126" s="85">
        <v>1</v>
      </c>
      <c r="I126" s="83">
        <v>326.42</v>
      </c>
      <c r="J126" s="83">
        <v>326.42</v>
      </c>
    </row>
    <row r="127" spans="1:10" ht="39.6" x14ac:dyDescent="0.25">
      <c r="A127" s="125" t="s">
        <v>719</v>
      </c>
      <c r="B127" s="86" t="s">
        <v>790</v>
      </c>
      <c r="C127" s="125" t="s">
        <v>251</v>
      </c>
      <c r="D127" s="125" t="s">
        <v>791</v>
      </c>
      <c r="E127" s="152" t="s">
        <v>754</v>
      </c>
      <c r="F127" s="152"/>
      <c r="G127" s="87" t="s">
        <v>261</v>
      </c>
      <c r="H127" s="88">
        <v>0.01</v>
      </c>
      <c r="I127" s="89">
        <v>365.88</v>
      </c>
      <c r="J127" s="89">
        <v>3.65</v>
      </c>
    </row>
    <row r="128" spans="1:10" ht="26.4" x14ac:dyDescent="0.25">
      <c r="A128" s="125" t="s">
        <v>719</v>
      </c>
      <c r="B128" s="86" t="s">
        <v>792</v>
      </c>
      <c r="C128" s="125" t="s">
        <v>251</v>
      </c>
      <c r="D128" s="125" t="s">
        <v>793</v>
      </c>
      <c r="E128" s="152" t="s">
        <v>4</v>
      </c>
      <c r="F128" s="152"/>
      <c r="G128" s="87" t="s">
        <v>5</v>
      </c>
      <c r="H128" s="88">
        <v>1</v>
      </c>
      <c r="I128" s="89">
        <v>20.61</v>
      </c>
      <c r="J128" s="89">
        <v>20.61</v>
      </c>
    </row>
    <row r="129" spans="1:10" ht="26.4" x14ac:dyDescent="0.25">
      <c r="A129" s="125" t="s">
        <v>719</v>
      </c>
      <c r="B129" s="86" t="s">
        <v>755</v>
      </c>
      <c r="C129" s="125" t="s">
        <v>251</v>
      </c>
      <c r="D129" s="125" t="s">
        <v>9</v>
      </c>
      <c r="E129" s="152" t="s">
        <v>4</v>
      </c>
      <c r="F129" s="152"/>
      <c r="G129" s="87" t="s">
        <v>5</v>
      </c>
      <c r="H129" s="88">
        <v>2</v>
      </c>
      <c r="I129" s="89">
        <v>16.329999999999998</v>
      </c>
      <c r="J129" s="89">
        <v>32.659999999999997</v>
      </c>
    </row>
    <row r="130" spans="1:10" ht="26.4" x14ac:dyDescent="0.25">
      <c r="A130" s="123" t="s">
        <v>758</v>
      </c>
      <c r="B130" s="92" t="s">
        <v>794</v>
      </c>
      <c r="C130" s="123" t="s">
        <v>251</v>
      </c>
      <c r="D130" s="123" t="s">
        <v>795</v>
      </c>
      <c r="E130" s="150" t="s">
        <v>10</v>
      </c>
      <c r="F130" s="150"/>
      <c r="G130" s="93" t="s">
        <v>230</v>
      </c>
      <c r="H130" s="94">
        <v>4</v>
      </c>
      <c r="I130" s="95">
        <v>9.23</v>
      </c>
      <c r="J130" s="95">
        <v>36.92</v>
      </c>
    </row>
    <row r="131" spans="1:10" ht="26.4" x14ac:dyDescent="0.25">
      <c r="A131" s="123" t="s">
        <v>758</v>
      </c>
      <c r="B131" s="92" t="s">
        <v>796</v>
      </c>
      <c r="C131" s="123" t="s">
        <v>251</v>
      </c>
      <c r="D131" s="123" t="s">
        <v>797</v>
      </c>
      <c r="E131" s="150" t="s">
        <v>10</v>
      </c>
      <c r="F131" s="150"/>
      <c r="G131" s="93" t="s">
        <v>226</v>
      </c>
      <c r="H131" s="94">
        <v>1</v>
      </c>
      <c r="I131" s="95">
        <v>225</v>
      </c>
      <c r="J131" s="95">
        <v>225</v>
      </c>
    </row>
    <row r="132" spans="1:10" x14ac:dyDescent="0.25">
      <c r="A132" s="123" t="s">
        <v>758</v>
      </c>
      <c r="B132" s="92" t="s">
        <v>798</v>
      </c>
      <c r="C132" s="123" t="s">
        <v>251</v>
      </c>
      <c r="D132" s="123" t="s">
        <v>799</v>
      </c>
      <c r="E132" s="150" t="s">
        <v>10</v>
      </c>
      <c r="F132" s="150"/>
      <c r="G132" s="93" t="s">
        <v>301</v>
      </c>
      <c r="H132" s="94">
        <v>0.11</v>
      </c>
      <c r="I132" s="95">
        <v>21.93</v>
      </c>
      <c r="J132" s="95">
        <v>2.41</v>
      </c>
    </row>
    <row r="133" spans="1:10" ht="26.4" x14ac:dyDescent="0.25">
      <c r="A133" s="123" t="s">
        <v>758</v>
      </c>
      <c r="B133" s="92" t="s">
        <v>800</v>
      </c>
      <c r="C133" s="123" t="s">
        <v>251</v>
      </c>
      <c r="D133" s="123" t="s">
        <v>801</v>
      </c>
      <c r="E133" s="150" t="s">
        <v>10</v>
      </c>
      <c r="F133" s="150"/>
      <c r="G133" s="93" t="s">
        <v>230</v>
      </c>
      <c r="H133" s="94">
        <v>1</v>
      </c>
      <c r="I133" s="95">
        <v>5.17</v>
      </c>
      <c r="J133" s="95">
        <v>5.17</v>
      </c>
    </row>
    <row r="134" spans="1:10" x14ac:dyDescent="0.25">
      <c r="A134" s="126"/>
      <c r="B134" s="126"/>
      <c r="C134" s="126"/>
      <c r="D134" s="126"/>
      <c r="E134" s="126" t="s">
        <v>740</v>
      </c>
      <c r="F134" s="90">
        <v>17.492683847824036</v>
      </c>
      <c r="G134" s="126" t="s">
        <v>741</v>
      </c>
      <c r="H134" s="90">
        <v>19.57</v>
      </c>
      <c r="I134" s="126" t="s">
        <v>742</v>
      </c>
      <c r="J134" s="90">
        <v>37.06</v>
      </c>
    </row>
    <row r="135" spans="1:10" x14ac:dyDescent="0.25">
      <c r="A135" s="126"/>
      <c r="B135" s="126"/>
      <c r="C135" s="126"/>
      <c r="D135" s="126"/>
      <c r="E135" s="126" t="s">
        <v>743</v>
      </c>
      <c r="F135" s="90">
        <v>66.39</v>
      </c>
      <c r="G135" s="126"/>
      <c r="H135" s="149" t="s">
        <v>744</v>
      </c>
      <c r="I135" s="149"/>
      <c r="J135" s="90">
        <v>392.81</v>
      </c>
    </row>
    <row r="136" spans="1:10" ht="14.4" thickBot="1" x14ac:dyDescent="0.3">
      <c r="A136" s="119"/>
      <c r="B136" s="119"/>
      <c r="C136" s="119"/>
      <c r="D136" s="119"/>
      <c r="E136" s="119"/>
      <c r="F136" s="119"/>
      <c r="G136" s="119" t="s">
        <v>745</v>
      </c>
      <c r="H136" s="91">
        <v>4.5</v>
      </c>
      <c r="I136" s="119" t="s">
        <v>746</v>
      </c>
      <c r="J136" s="120">
        <v>1767.64</v>
      </c>
    </row>
    <row r="137" spans="1:10" ht="14.4" thickTop="1" x14ac:dyDescent="0.25">
      <c r="A137" s="4"/>
      <c r="B137" s="4"/>
      <c r="C137" s="4"/>
      <c r="D137" s="4"/>
      <c r="E137" s="4"/>
      <c r="F137" s="4"/>
      <c r="G137" s="4"/>
      <c r="H137" s="4"/>
      <c r="I137" s="4"/>
      <c r="J137" s="4"/>
    </row>
    <row r="138" spans="1:10" x14ac:dyDescent="0.25">
      <c r="A138" s="117" t="s">
        <v>249</v>
      </c>
      <c r="B138" s="97" t="s">
        <v>1</v>
      </c>
      <c r="C138" s="117" t="s">
        <v>206</v>
      </c>
      <c r="D138" s="117" t="s">
        <v>0</v>
      </c>
      <c r="E138" s="141" t="s">
        <v>3</v>
      </c>
      <c r="F138" s="141"/>
      <c r="G138" s="98" t="s">
        <v>207</v>
      </c>
      <c r="H138" s="97" t="s">
        <v>208</v>
      </c>
      <c r="I138" s="97" t="s">
        <v>209</v>
      </c>
      <c r="J138" s="97" t="s">
        <v>167</v>
      </c>
    </row>
    <row r="139" spans="1:10" ht="26.4" x14ac:dyDescent="0.25">
      <c r="A139" s="124" t="s">
        <v>717</v>
      </c>
      <c r="B139" s="2" t="s">
        <v>216</v>
      </c>
      <c r="C139" s="124" t="s">
        <v>213</v>
      </c>
      <c r="D139" s="124" t="s">
        <v>217</v>
      </c>
      <c r="E139" s="151" t="s">
        <v>718</v>
      </c>
      <c r="F139" s="151"/>
      <c r="G139" s="3" t="s">
        <v>218</v>
      </c>
      <c r="H139" s="85">
        <v>1</v>
      </c>
      <c r="I139" s="83">
        <v>48730.1</v>
      </c>
      <c r="J139" s="83">
        <v>48730.1</v>
      </c>
    </row>
    <row r="140" spans="1:10" ht="26.4" x14ac:dyDescent="0.25">
      <c r="A140" s="125" t="s">
        <v>719</v>
      </c>
      <c r="B140" s="86" t="s">
        <v>6</v>
      </c>
      <c r="C140" s="125" t="s">
        <v>213</v>
      </c>
      <c r="D140" s="125" t="s">
        <v>7</v>
      </c>
      <c r="E140" s="152" t="s">
        <v>8</v>
      </c>
      <c r="F140" s="152"/>
      <c r="G140" s="87" t="s">
        <v>2</v>
      </c>
      <c r="H140" s="88">
        <v>5</v>
      </c>
      <c r="I140" s="89">
        <v>751.48</v>
      </c>
      <c r="J140" s="89">
        <v>3757.4</v>
      </c>
    </row>
    <row r="141" spans="1:10" ht="26.4" x14ac:dyDescent="0.25">
      <c r="A141" s="125" t="s">
        <v>719</v>
      </c>
      <c r="B141" s="86" t="s">
        <v>747</v>
      </c>
      <c r="C141" s="125" t="s">
        <v>251</v>
      </c>
      <c r="D141" s="125" t="s">
        <v>748</v>
      </c>
      <c r="E141" s="152" t="s">
        <v>718</v>
      </c>
      <c r="F141" s="152"/>
      <c r="G141" s="87" t="s">
        <v>226</v>
      </c>
      <c r="H141" s="88">
        <v>20</v>
      </c>
      <c r="I141" s="89">
        <v>804.2</v>
      </c>
      <c r="J141" s="89">
        <v>16084</v>
      </c>
    </row>
    <row r="142" spans="1:10" ht="39.6" x14ac:dyDescent="0.25">
      <c r="A142" s="125" t="s">
        <v>719</v>
      </c>
      <c r="B142" s="86" t="s">
        <v>749</v>
      </c>
      <c r="C142" s="125" t="s">
        <v>251</v>
      </c>
      <c r="D142" s="125" t="s">
        <v>750</v>
      </c>
      <c r="E142" s="152" t="s">
        <v>718</v>
      </c>
      <c r="F142" s="152"/>
      <c r="G142" s="87" t="s">
        <v>226</v>
      </c>
      <c r="H142" s="88">
        <v>20</v>
      </c>
      <c r="I142" s="89">
        <v>996.67</v>
      </c>
      <c r="J142" s="89">
        <v>19933.400000000001</v>
      </c>
    </row>
    <row r="143" spans="1:10" ht="39.6" x14ac:dyDescent="0.25">
      <c r="A143" s="125" t="s">
        <v>719</v>
      </c>
      <c r="B143" s="86" t="s">
        <v>751</v>
      </c>
      <c r="C143" s="125" t="s">
        <v>251</v>
      </c>
      <c r="D143" s="125" t="s">
        <v>752</v>
      </c>
      <c r="E143" s="152" t="s">
        <v>718</v>
      </c>
      <c r="F143" s="152"/>
      <c r="G143" s="87" t="s">
        <v>226</v>
      </c>
      <c r="H143" s="88">
        <v>10</v>
      </c>
      <c r="I143" s="89">
        <v>895.53</v>
      </c>
      <c r="J143" s="89">
        <v>8955.2999999999993</v>
      </c>
    </row>
    <row r="144" spans="1:10" x14ac:dyDescent="0.25">
      <c r="A144" s="126"/>
      <c r="B144" s="126"/>
      <c r="C144" s="126"/>
      <c r="D144" s="126"/>
      <c r="E144" s="126" t="s">
        <v>740</v>
      </c>
      <c r="F144" s="90">
        <v>3264.1602945</v>
      </c>
      <c r="G144" s="126" t="s">
        <v>741</v>
      </c>
      <c r="H144" s="90">
        <v>3651.29</v>
      </c>
      <c r="I144" s="126" t="s">
        <v>742</v>
      </c>
      <c r="J144" s="90">
        <v>6915.45</v>
      </c>
    </row>
    <row r="145" spans="1:10" x14ac:dyDescent="0.25">
      <c r="A145" s="126"/>
      <c r="B145" s="126"/>
      <c r="C145" s="126"/>
      <c r="D145" s="126"/>
      <c r="E145" s="126" t="s">
        <v>743</v>
      </c>
      <c r="F145" s="90">
        <v>9911.7000000000007</v>
      </c>
      <c r="G145" s="126"/>
      <c r="H145" s="149" t="s">
        <v>744</v>
      </c>
      <c r="I145" s="149"/>
      <c r="J145" s="90">
        <v>58641.8</v>
      </c>
    </row>
    <row r="146" spans="1:10" ht="14.4" thickBot="1" x14ac:dyDescent="0.3">
      <c r="A146" s="119"/>
      <c r="B146" s="119"/>
      <c r="C146" s="119"/>
      <c r="D146" s="119"/>
      <c r="E146" s="119"/>
      <c r="F146" s="119"/>
      <c r="G146" s="119" t="s">
        <v>745</v>
      </c>
      <c r="H146" s="91">
        <v>1</v>
      </c>
      <c r="I146" s="119" t="s">
        <v>746</v>
      </c>
      <c r="J146" s="120">
        <v>58641.8</v>
      </c>
    </row>
    <row r="147" spans="1:10" ht="14.4" thickTop="1" x14ac:dyDescent="0.25">
      <c r="A147" s="4"/>
      <c r="B147" s="4"/>
      <c r="C147" s="4"/>
      <c r="D147" s="4"/>
      <c r="E147" s="4"/>
      <c r="F147" s="4"/>
      <c r="G147" s="4"/>
      <c r="H147" s="4"/>
      <c r="I147" s="4"/>
      <c r="J147" s="4"/>
    </row>
    <row r="148" spans="1:10" x14ac:dyDescent="0.25">
      <c r="A148" s="117" t="s">
        <v>253</v>
      </c>
      <c r="B148" s="97" t="s">
        <v>1</v>
      </c>
      <c r="C148" s="117" t="s">
        <v>206</v>
      </c>
      <c r="D148" s="117" t="s">
        <v>0</v>
      </c>
      <c r="E148" s="141" t="s">
        <v>3</v>
      </c>
      <c r="F148" s="141"/>
      <c r="G148" s="98" t="s">
        <v>207</v>
      </c>
      <c r="H148" s="97" t="s">
        <v>208</v>
      </c>
      <c r="I148" s="97" t="s">
        <v>209</v>
      </c>
      <c r="J148" s="97" t="s">
        <v>167</v>
      </c>
    </row>
    <row r="149" spans="1:10" ht="39.6" x14ac:dyDescent="0.25">
      <c r="A149" s="124" t="s">
        <v>717</v>
      </c>
      <c r="B149" s="2" t="s">
        <v>250</v>
      </c>
      <c r="C149" s="124" t="s">
        <v>251</v>
      </c>
      <c r="D149" s="124" t="s">
        <v>252</v>
      </c>
      <c r="E149" s="151" t="s">
        <v>781</v>
      </c>
      <c r="F149" s="151"/>
      <c r="G149" s="3" t="s">
        <v>230</v>
      </c>
      <c r="H149" s="85">
        <v>1</v>
      </c>
      <c r="I149" s="83">
        <v>46.42</v>
      </c>
      <c r="J149" s="83">
        <v>46.42</v>
      </c>
    </row>
    <row r="150" spans="1:10" ht="26.4" x14ac:dyDescent="0.25">
      <c r="A150" s="125" t="s">
        <v>719</v>
      </c>
      <c r="B150" s="86" t="s">
        <v>806</v>
      </c>
      <c r="C150" s="125" t="s">
        <v>251</v>
      </c>
      <c r="D150" s="125" t="s">
        <v>807</v>
      </c>
      <c r="E150" s="152" t="s">
        <v>804</v>
      </c>
      <c r="F150" s="152"/>
      <c r="G150" s="87" t="s">
        <v>808</v>
      </c>
      <c r="H150" s="88">
        <v>3.8999999999999998E-3</v>
      </c>
      <c r="I150" s="89">
        <v>26.15</v>
      </c>
      <c r="J150" s="89">
        <v>0.1</v>
      </c>
    </row>
    <row r="151" spans="1:10" ht="26.4" x14ac:dyDescent="0.25">
      <c r="A151" s="125" t="s">
        <v>719</v>
      </c>
      <c r="B151" s="86" t="s">
        <v>802</v>
      </c>
      <c r="C151" s="125" t="s">
        <v>251</v>
      </c>
      <c r="D151" s="125" t="s">
        <v>803</v>
      </c>
      <c r="E151" s="152" t="s">
        <v>804</v>
      </c>
      <c r="F151" s="152"/>
      <c r="G151" s="87" t="s">
        <v>805</v>
      </c>
      <c r="H151" s="88">
        <v>1.6799999999999999E-2</v>
      </c>
      <c r="I151" s="89">
        <v>24.7</v>
      </c>
      <c r="J151" s="89">
        <v>0.41</v>
      </c>
    </row>
    <row r="152" spans="1:10" ht="26.4" x14ac:dyDescent="0.25">
      <c r="A152" s="125" t="s">
        <v>719</v>
      </c>
      <c r="B152" s="86" t="s">
        <v>809</v>
      </c>
      <c r="C152" s="125" t="s">
        <v>251</v>
      </c>
      <c r="D152" s="125" t="s">
        <v>810</v>
      </c>
      <c r="E152" s="152" t="s">
        <v>754</v>
      </c>
      <c r="F152" s="152"/>
      <c r="G152" s="87" t="s">
        <v>261</v>
      </c>
      <c r="H152" s="88">
        <v>4.5999999999999999E-3</v>
      </c>
      <c r="I152" s="89">
        <v>409.11</v>
      </c>
      <c r="J152" s="89">
        <v>1.88</v>
      </c>
    </row>
    <row r="153" spans="1:10" ht="26.4" x14ac:dyDescent="0.25">
      <c r="A153" s="125" t="s">
        <v>719</v>
      </c>
      <c r="B153" s="86" t="s">
        <v>811</v>
      </c>
      <c r="C153" s="125" t="s">
        <v>251</v>
      </c>
      <c r="D153" s="125" t="s">
        <v>812</v>
      </c>
      <c r="E153" s="152" t="s">
        <v>781</v>
      </c>
      <c r="F153" s="152"/>
      <c r="G153" s="87" t="s">
        <v>2</v>
      </c>
      <c r="H153" s="88">
        <v>1.5</v>
      </c>
      <c r="I153" s="89">
        <v>1.95</v>
      </c>
      <c r="J153" s="89">
        <v>2.92</v>
      </c>
    </row>
    <row r="154" spans="1:10" ht="26.4" x14ac:dyDescent="0.25">
      <c r="A154" s="125" t="s">
        <v>719</v>
      </c>
      <c r="B154" s="86" t="s">
        <v>813</v>
      </c>
      <c r="C154" s="125" t="s">
        <v>251</v>
      </c>
      <c r="D154" s="125" t="s">
        <v>814</v>
      </c>
      <c r="E154" s="152" t="s">
        <v>4</v>
      </c>
      <c r="F154" s="152"/>
      <c r="G154" s="87" t="s">
        <v>5</v>
      </c>
      <c r="H154" s="88">
        <v>0.35630000000000001</v>
      </c>
      <c r="I154" s="89">
        <v>17.43</v>
      </c>
      <c r="J154" s="89">
        <v>6.21</v>
      </c>
    </row>
    <row r="155" spans="1:10" ht="26.4" x14ac:dyDescent="0.25">
      <c r="A155" s="125" t="s">
        <v>719</v>
      </c>
      <c r="B155" s="86" t="s">
        <v>792</v>
      </c>
      <c r="C155" s="125" t="s">
        <v>251</v>
      </c>
      <c r="D155" s="125" t="s">
        <v>793</v>
      </c>
      <c r="E155" s="152" t="s">
        <v>4</v>
      </c>
      <c r="F155" s="152"/>
      <c r="G155" s="87" t="s">
        <v>5</v>
      </c>
      <c r="H155" s="88">
        <v>0.71250000000000002</v>
      </c>
      <c r="I155" s="89">
        <v>20.61</v>
      </c>
      <c r="J155" s="89">
        <v>14.68</v>
      </c>
    </row>
    <row r="156" spans="1:10" ht="26.4" x14ac:dyDescent="0.25">
      <c r="A156" s="123" t="s">
        <v>758</v>
      </c>
      <c r="B156" s="92" t="s">
        <v>815</v>
      </c>
      <c r="C156" s="123" t="s">
        <v>251</v>
      </c>
      <c r="D156" s="123" t="s">
        <v>816</v>
      </c>
      <c r="E156" s="150" t="s">
        <v>10</v>
      </c>
      <c r="F156" s="150"/>
      <c r="G156" s="93" t="s">
        <v>230</v>
      </c>
      <c r="H156" s="94">
        <v>0.41249999999999998</v>
      </c>
      <c r="I156" s="95">
        <v>18.57</v>
      </c>
      <c r="J156" s="95">
        <v>7.66</v>
      </c>
    </row>
    <row r="157" spans="1:10" x14ac:dyDescent="0.25">
      <c r="A157" s="123" t="s">
        <v>758</v>
      </c>
      <c r="B157" s="92" t="s">
        <v>817</v>
      </c>
      <c r="C157" s="123" t="s">
        <v>251</v>
      </c>
      <c r="D157" s="123" t="s">
        <v>818</v>
      </c>
      <c r="E157" s="150" t="s">
        <v>10</v>
      </c>
      <c r="F157" s="150"/>
      <c r="G157" s="93" t="s">
        <v>301</v>
      </c>
      <c r="H157" s="94">
        <v>0.111</v>
      </c>
      <c r="I157" s="95">
        <v>21.93</v>
      </c>
      <c r="J157" s="95">
        <v>2.4300000000000002</v>
      </c>
    </row>
    <row r="158" spans="1:10" ht="26.4" x14ac:dyDescent="0.25">
      <c r="A158" s="123" t="s">
        <v>758</v>
      </c>
      <c r="B158" s="92" t="s">
        <v>819</v>
      </c>
      <c r="C158" s="123" t="s">
        <v>251</v>
      </c>
      <c r="D158" s="123" t="s">
        <v>820</v>
      </c>
      <c r="E158" s="150" t="s">
        <v>10</v>
      </c>
      <c r="F158" s="150"/>
      <c r="G158" s="93" t="s">
        <v>230</v>
      </c>
      <c r="H158" s="94">
        <v>0.55000000000000004</v>
      </c>
      <c r="I158" s="95">
        <v>10.43</v>
      </c>
      <c r="J158" s="95">
        <v>5.73</v>
      </c>
    </row>
    <row r="159" spans="1:10" ht="26.4" x14ac:dyDescent="0.25">
      <c r="A159" s="123" t="s">
        <v>758</v>
      </c>
      <c r="B159" s="92" t="s">
        <v>800</v>
      </c>
      <c r="C159" s="123" t="s">
        <v>251</v>
      </c>
      <c r="D159" s="123" t="s">
        <v>801</v>
      </c>
      <c r="E159" s="150" t="s">
        <v>10</v>
      </c>
      <c r="F159" s="150"/>
      <c r="G159" s="93" t="s">
        <v>230</v>
      </c>
      <c r="H159" s="94">
        <v>0.74450000000000005</v>
      </c>
      <c r="I159" s="95">
        <v>5.17</v>
      </c>
      <c r="J159" s="95">
        <v>3.84</v>
      </c>
    </row>
    <row r="160" spans="1:10" x14ac:dyDescent="0.25">
      <c r="A160" s="123" t="s">
        <v>758</v>
      </c>
      <c r="B160" s="92" t="s">
        <v>821</v>
      </c>
      <c r="C160" s="123" t="s">
        <v>251</v>
      </c>
      <c r="D160" s="123" t="s">
        <v>822</v>
      </c>
      <c r="E160" s="150" t="s">
        <v>10</v>
      </c>
      <c r="F160" s="150"/>
      <c r="G160" s="93" t="s">
        <v>823</v>
      </c>
      <c r="H160" s="94">
        <v>2.5600000000000001E-2</v>
      </c>
      <c r="I160" s="95">
        <v>21.99</v>
      </c>
      <c r="J160" s="95">
        <v>0.56000000000000005</v>
      </c>
    </row>
    <row r="161" spans="1:10" x14ac:dyDescent="0.25">
      <c r="A161" s="126"/>
      <c r="B161" s="126"/>
      <c r="C161" s="126"/>
      <c r="D161" s="126"/>
      <c r="E161" s="126" t="s">
        <v>740</v>
      </c>
      <c r="F161" s="90">
        <v>8.3404134806003967</v>
      </c>
      <c r="G161" s="126" t="s">
        <v>741</v>
      </c>
      <c r="H161" s="90">
        <v>9.33</v>
      </c>
      <c r="I161" s="126" t="s">
        <v>742</v>
      </c>
      <c r="J161" s="90">
        <v>17.670000000000002</v>
      </c>
    </row>
    <row r="162" spans="1:10" x14ac:dyDescent="0.25">
      <c r="A162" s="126"/>
      <c r="B162" s="126"/>
      <c r="C162" s="126"/>
      <c r="D162" s="126"/>
      <c r="E162" s="126" t="s">
        <v>743</v>
      </c>
      <c r="F162" s="90">
        <v>9.44</v>
      </c>
      <c r="G162" s="126"/>
      <c r="H162" s="149" t="s">
        <v>744</v>
      </c>
      <c r="I162" s="149"/>
      <c r="J162" s="90">
        <v>55.86</v>
      </c>
    </row>
    <row r="163" spans="1:10" ht="14.4" thickBot="1" x14ac:dyDescent="0.3">
      <c r="A163" s="119"/>
      <c r="B163" s="119"/>
      <c r="C163" s="119"/>
      <c r="D163" s="119"/>
      <c r="E163" s="119"/>
      <c r="F163" s="119"/>
      <c r="G163" s="119" t="s">
        <v>745</v>
      </c>
      <c r="H163" s="91">
        <v>300</v>
      </c>
      <c r="I163" s="119" t="s">
        <v>746</v>
      </c>
      <c r="J163" s="120">
        <v>16758</v>
      </c>
    </row>
    <row r="164" spans="1:10" ht="14.4" thickTop="1" x14ac:dyDescent="0.25">
      <c r="A164" s="4"/>
      <c r="B164" s="4"/>
      <c r="C164" s="4"/>
      <c r="D164" s="4"/>
      <c r="E164" s="4"/>
      <c r="F164" s="4"/>
      <c r="G164" s="4"/>
      <c r="H164" s="4"/>
      <c r="I164" s="4"/>
      <c r="J164" s="4"/>
    </row>
    <row r="165" spans="1:10" x14ac:dyDescent="0.25">
      <c r="A165" s="117" t="s">
        <v>1629</v>
      </c>
      <c r="B165" s="97" t="s">
        <v>1</v>
      </c>
      <c r="C165" s="117" t="s">
        <v>206</v>
      </c>
      <c r="D165" s="117" t="s">
        <v>0</v>
      </c>
      <c r="E165" s="141" t="s">
        <v>3</v>
      </c>
      <c r="F165" s="141"/>
      <c r="G165" s="98" t="s">
        <v>207</v>
      </c>
      <c r="H165" s="97" t="s">
        <v>208</v>
      </c>
      <c r="I165" s="97" t="s">
        <v>209</v>
      </c>
      <c r="J165" s="97" t="s">
        <v>167</v>
      </c>
    </row>
    <row r="166" spans="1:10" ht="26.4" x14ac:dyDescent="0.25">
      <c r="A166" s="124" t="s">
        <v>717</v>
      </c>
      <c r="B166" s="2" t="s">
        <v>254</v>
      </c>
      <c r="C166" s="124" t="s">
        <v>251</v>
      </c>
      <c r="D166" s="124" t="s">
        <v>255</v>
      </c>
      <c r="E166" s="151" t="s">
        <v>718</v>
      </c>
      <c r="F166" s="151"/>
      <c r="G166" s="3" t="s">
        <v>226</v>
      </c>
      <c r="H166" s="85">
        <v>1</v>
      </c>
      <c r="I166" s="83">
        <v>110.9</v>
      </c>
      <c r="J166" s="83">
        <v>110.9</v>
      </c>
    </row>
    <row r="167" spans="1:10" ht="26.4" x14ac:dyDescent="0.25">
      <c r="A167" s="125" t="s">
        <v>719</v>
      </c>
      <c r="B167" s="86" t="s">
        <v>802</v>
      </c>
      <c r="C167" s="125" t="s">
        <v>251</v>
      </c>
      <c r="D167" s="125" t="s">
        <v>803</v>
      </c>
      <c r="E167" s="152" t="s">
        <v>804</v>
      </c>
      <c r="F167" s="152"/>
      <c r="G167" s="87" t="s">
        <v>805</v>
      </c>
      <c r="H167" s="88">
        <v>1.9099999999999999E-2</v>
      </c>
      <c r="I167" s="89">
        <v>24.7</v>
      </c>
      <c r="J167" s="89">
        <v>0.47</v>
      </c>
    </row>
    <row r="168" spans="1:10" ht="26.4" x14ac:dyDescent="0.25">
      <c r="A168" s="125" t="s">
        <v>719</v>
      </c>
      <c r="B168" s="86" t="s">
        <v>806</v>
      </c>
      <c r="C168" s="125" t="s">
        <v>251</v>
      </c>
      <c r="D168" s="125" t="s">
        <v>807</v>
      </c>
      <c r="E168" s="152" t="s">
        <v>804</v>
      </c>
      <c r="F168" s="152"/>
      <c r="G168" s="87" t="s">
        <v>808</v>
      </c>
      <c r="H168" s="88">
        <v>4.4000000000000003E-3</v>
      </c>
      <c r="I168" s="89">
        <v>26.15</v>
      </c>
      <c r="J168" s="89">
        <v>0.11</v>
      </c>
    </row>
    <row r="169" spans="1:10" ht="26.4" x14ac:dyDescent="0.25">
      <c r="A169" s="125" t="s">
        <v>719</v>
      </c>
      <c r="B169" s="86" t="s">
        <v>809</v>
      </c>
      <c r="C169" s="125" t="s">
        <v>251</v>
      </c>
      <c r="D169" s="125" t="s">
        <v>810</v>
      </c>
      <c r="E169" s="152" t="s">
        <v>754</v>
      </c>
      <c r="F169" s="152"/>
      <c r="G169" s="87" t="s">
        <v>261</v>
      </c>
      <c r="H169" s="88">
        <v>1.5E-3</v>
      </c>
      <c r="I169" s="89">
        <v>409.11</v>
      </c>
      <c r="J169" s="89">
        <v>0.61</v>
      </c>
    </row>
    <row r="170" spans="1:10" ht="26.4" x14ac:dyDescent="0.25">
      <c r="A170" s="125" t="s">
        <v>719</v>
      </c>
      <c r="B170" s="86" t="s">
        <v>813</v>
      </c>
      <c r="C170" s="125" t="s">
        <v>251</v>
      </c>
      <c r="D170" s="125" t="s">
        <v>814</v>
      </c>
      <c r="E170" s="152" t="s">
        <v>4</v>
      </c>
      <c r="F170" s="152"/>
      <c r="G170" s="87" t="s">
        <v>5</v>
      </c>
      <c r="H170" s="88">
        <v>0.20419999999999999</v>
      </c>
      <c r="I170" s="89">
        <v>17.43</v>
      </c>
      <c r="J170" s="89">
        <v>3.55</v>
      </c>
    </row>
    <row r="171" spans="1:10" ht="26.4" x14ac:dyDescent="0.25">
      <c r="A171" s="125" t="s">
        <v>719</v>
      </c>
      <c r="B171" s="86" t="s">
        <v>792</v>
      </c>
      <c r="C171" s="125" t="s">
        <v>251</v>
      </c>
      <c r="D171" s="125" t="s">
        <v>793</v>
      </c>
      <c r="E171" s="152" t="s">
        <v>4</v>
      </c>
      <c r="F171" s="152"/>
      <c r="G171" s="87" t="s">
        <v>5</v>
      </c>
      <c r="H171" s="88">
        <v>0.61270000000000002</v>
      </c>
      <c r="I171" s="89">
        <v>20.61</v>
      </c>
      <c r="J171" s="89">
        <v>12.62</v>
      </c>
    </row>
    <row r="172" spans="1:10" ht="26.4" x14ac:dyDescent="0.25">
      <c r="A172" s="123" t="s">
        <v>758</v>
      </c>
      <c r="B172" s="92" t="s">
        <v>815</v>
      </c>
      <c r="C172" s="123" t="s">
        <v>251</v>
      </c>
      <c r="D172" s="123" t="s">
        <v>816</v>
      </c>
      <c r="E172" s="150" t="s">
        <v>10</v>
      </c>
      <c r="F172" s="150"/>
      <c r="G172" s="93" t="s">
        <v>230</v>
      </c>
      <c r="H172" s="94">
        <v>1.2273000000000001</v>
      </c>
      <c r="I172" s="95">
        <v>18.57</v>
      </c>
      <c r="J172" s="95">
        <v>22.79</v>
      </c>
    </row>
    <row r="173" spans="1:10" ht="39.6" x14ac:dyDescent="0.25">
      <c r="A173" s="123" t="s">
        <v>758</v>
      </c>
      <c r="B173" s="92" t="s">
        <v>1981</v>
      </c>
      <c r="C173" s="123" t="s">
        <v>251</v>
      </c>
      <c r="D173" s="123" t="s">
        <v>1982</v>
      </c>
      <c r="E173" s="150" t="s">
        <v>10</v>
      </c>
      <c r="F173" s="150"/>
      <c r="G173" s="93" t="s">
        <v>226</v>
      </c>
      <c r="H173" s="94">
        <v>1.050038</v>
      </c>
      <c r="I173" s="95">
        <v>30.99</v>
      </c>
      <c r="J173" s="95">
        <v>32.54</v>
      </c>
    </row>
    <row r="174" spans="1:10" x14ac:dyDescent="0.25">
      <c r="A174" s="123" t="s">
        <v>758</v>
      </c>
      <c r="B174" s="92" t="s">
        <v>824</v>
      </c>
      <c r="C174" s="123" t="s">
        <v>251</v>
      </c>
      <c r="D174" s="123" t="s">
        <v>825</v>
      </c>
      <c r="E174" s="150" t="s">
        <v>10</v>
      </c>
      <c r="F174" s="150"/>
      <c r="G174" s="93" t="s">
        <v>301</v>
      </c>
      <c r="H174" s="94">
        <v>4.2799999999999998E-2</v>
      </c>
      <c r="I174" s="95">
        <v>21.56</v>
      </c>
      <c r="J174" s="95">
        <v>0.92</v>
      </c>
    </row>
    <row r="175" spans="1:10" ht="26.4" x14ac:dyDescent="0.25">
      <c r="A175" s="123" t="s">
        <v>758</v>
      </c>
      <c r="B175" s="92" t="s">
        <v>826</v>
      </c>
      <c r="C175" s="123" t="s">
        <v>251</v>
      </c>
      <c r="D175" s="123" t="s">
        <v>827</v>
      </c>
      <c r="E175" s="150" t="s">
        <v>10</v>
      </c>
      <c r="F175" s="150"/>
      <c r="G175" s="93" t="s">
        <v>230</v>
      </c>
      <c r="H175" s="94">
        <v>1.6922999999999999</v>
      </c>
      <c r="I175" s="95">
        <v>22.04</v>
      </c>
      <c r="J175" s="95">
        <v>37.29</v>
      </c>
    </row>
    <row r="176" spans="1:10" x14ac:dyDescent="0.25">
      <c r="A176" s="126"/>
      <c r="B176" s="126"/>
      <c r="C176" s="126"/>
      <c r="D176" s="126"/>
      <c r="E176" s="126" t="s">
        <v>740</v>
      </c>
      <c r="F176" s="90">
        <v>5.7585197772113661</v>
      </c>
      <c r="G176" s="126" t="s">
        <v>741</v>
      </c>
      <c r="H176" s="90">
        <v>6.44</v>
      </c>
      <c r="I176" s="126" t="s">
        <v>742</v>
      </c>
      <c r="J176" s="90">
        <v>12.200000000000001</v>
      </c>
    </row>
    <row r="177" spans="1:10" x14ac:dyDescent="0.25">
      <c r="A177" s="126"/>
      <c r="B177" s="126"/>
      <c r="C177" s="126"/>
      <c r="D177" s="126"/>
      <c r="E177" s="126" t="s">
        <v>743</v>
      </c>
      <c r="F177" s="90">
        <v>22.55</v>
      </c>
      <c r="G177" s="126"/>
      <c r="H177" s="149" t="s">
        <v>744</v>
      </c>
      <c r="I177" s="149"/>
      <c r="J177" s="90">
        <v>133.44999999999999</v>
      </c>
    </row>
    <row r="178" spans="1:10" ht="14.4" thickBot="1" x14ac:dyDescent="0.3">
      <c r="A178" s="119"/>
      <c r="B178" s="119"/>
      <c r="C178" s="119"/>
      <c r="D178" s="119"/>
      <c r="E178" s="119"/>
      <c r="F178" s="119"/>
      <c r="G178" s="119" t="s">
        <v>745</v>
      </c>
      <c r="H178" s="91">
        <v>200</v>
      </c>
      <c r="I178" s="119" t="s">
        <v>746</v>
      </c>
      <c r="J178" s="120">
        <v>26690</v>
      </c>
    </row>
    <row r="179" spans="1:10" ht="14.4" thickTop="1" x14ac:dyDescent="0.25">
      <c r="A179" s="4"/>
      <c r="B179" s="4"/>
      <c r="C179" s="4"/>
      <c r="D179" s="4"/>
      <c r="E179" s="4"/>
      <c r="F179" s="4"/>
      <c r="G179" s="4"/>
      <c r="H179" s="4"/>
      <c r="I179" s="4"/>
      <c r="J179" s="4"/>
    </row>
    <row r="180" spans="1:10" x14ac:dyDescent="0.25">
      <c r="A180" s="116" t="s">
        <v>256</v>
      </c>
      <c r="B180" s="116"/>
      <c r="C180" s="116"/>
      <c r="D180" s="116" t="s">
        <v>257</v>
      </c>
      <c r="E180" s="116"/>
      <c r="F180" s="138"/>
      <c r="G180" s="138"/>
      <c r="H180" s="82"/>
      <c r="I180" s="116"/>
      <c r="J180" s="80">
        <v>118640.22</v>
      </c>
    </row>
    <row r="181" spans="1:10" x14ac:dyDescent="0.25">
      <c r="A181" s="117" t="s">
        <v>258</v>
      </c>
      <c r="B181" s="97" t="s">
        <v>1</v>
      </c>
      <c r="C181" s="117" t="s">
        <v>206</v>
      </c>
      <c r="D181" s="117" t="s">
        <v>0</v>
      </c>
      <c r="E181" s="141" t="s">
        <v>3</v>
      </c>
      <c r="F181" s="141"/>
      <c r="G181" s="98" t="s">
        <v>207</v>
      </c>
      <c r="H181" s="97" t="s">
        <v>208</v>
      </c>
      <c r="I181" s="97" t="s">
        <v>209</v>
      </c>
      <c r="J181" s="97" t="s">
        <v>167</v>
      </c>
    </row>
    <row r="182" spans="1:10" ht="26.4" x14ac:dyDescent="0.25">
      <c r="A182" s="124" t="s">
        <v>717</v>
      </c>
      <c r="B182" s="2" t="s">
        <v>259</v>
      </c>
      <c r="C182" s="124" t="s">
        <v>251</v>
      </c>
      <c r="D182" s="124" t="s">
        <v>260</v>
      </c>
      <c r="E182" s="151" t="s">
        <v>828</v>
      </c>
      <c r="F182" s="151"/>
      <c r="G182" s="3" t="s">
        <v>261</v>
      </c>
      <c r="H182" s="85">
        <v>1</v>
      </c>
      <c r="I182" s="83">
        <v>42.64</v>
      </c>
      <c r="J182" s="83">
        <v>42.64</v>
      </c>
    </row>
    <row r="183" spans="1:10" ht="26.4" x14ac:dyDescent="0.25">
      <c r="A183" s="125" t="s">
        <v>719</v>
      </c>
      <c r="B183" s="86" t="s">
        <v>829</v>
      </c>
      <c r="C183" s="125" t="s">
        <v>251</v>
      </c>
      <c r="D183" s="125" t="s">
        <v>830</v>
      </c>
      <c r="E183" s="152" t="s">
        <v>4</v>
      </c>
      <c r="F183" s="152"/>
      <c r="G183" s="87" t="s">
        <v>5</v>
      </c>
      <c r="H183" s="88">
        <v>0.22500000000000001</v>
      </c>
      <c r="I183" s="89">
        <v>20.84</v>
      </c>
      <c r="J183" s="89">
        <v>4.68</v>
      </c>
    </row>
    <row r="184" spans="1:10" ht="26.4" x14ac:dyDescent="0.25">
      <c r="A184" s="125" t="s">
        <v>719</v>
      </c>
      <c r="B184" s="86" t="s">
        <v>755</v>
      </c>
      <c r="C184" s="125" t="s">
        <v>251</v>
      </c>
      <c r="D184" s="125" t="s">
        <v>9</v>
      </c>
      <c r="E184" s="152" t="s">
        <v>4</v>
      </c>
      <c r="F184" s="152"/>
      <c r="G184" s="87" t="s">
        <v>5</v>
      </c>
      <c r="H184" s="88">
        <v>2.3248000000000002</v>
      </c>
      <c r="I184" s="89">
        <v>16.329999999999998</v>
      </c>
      <c r="J184" s="89">
        <v>37.96</v>
      </c>
    </row>
    <row r="185" spans="1:10" x14ac:dyDescent="0.25">
      <c r="A185" s="126"/>
      <c r="B185" s="126"/>
      <c r="C185" s="126"/>
      <c r="D185" s="126"/>
      <c r="E185" s="126" t="s">
        <v>740</v>
      </c>
      <c r="F185" s="90">
        <v>13.423959218351742</v>
      </c>
      <c r="G185" s="126" t="s">
        <v>741</v>
      </c>
      <c r="H185" s="90">
        <v>15.02</v>
      </c>
      <c r="I185" s="126" t="s">
        <v>742</v>
      </c>
      <c r="J185" s="90">
        <v>28.44</v>
      </c>
    </row>
    <row r="186" spans="1:10" x14ac:dyDescent="0.25">
      <c r="A186" s="126"/>
      <c r="B186" s="126"/>
      <c r="C186" s="126"/>
      <c r="D186" s="126"/>
      <c r="E186" s="126" t="s">
        <v>743</v>
      </c>
      <c r="F186" s="90">
        <v>8.67</v>
      </c>
      <c r="G186" s="126"/>
      <c r="H186" s="149" t="s">
        <v>744</v>
      </c>
      <c r="I186" s="149"/>
      <c r="J186" s="90">
        <v>51.31</v>
      </c>
    </row>
    <row r="187" spans="1:10" ht="14.4" thickBot="1" x14ac:dyDescent="0.3">
      <c r="A187" s="119"/>
      <c r="B187" s="119"/>
      <c r="C187" s="119"/>
      <c r="D187" s="119"/>
      <c r="E187" s="119"/>
      <c r="F187" s="119"/>
      <c r="G187" s="119" t="s">
        <v>745</v>
      </c>
      <c r="H187" s="91">
        <v>417.87</v>
      </c>
      <c r="I187" s="119" t="s">
        <v>746</v>
      </c>
      <c r="J187" s="120">
        <v>21440.9</v>
      </c>
    </row>
    <row r="188" spans="1:10" ht="14.4" thickTop="1" x14ac:dyDescent="0.25">
      <c r="A188" s="4"/>
      <c r="B188" s="4"/>
      <c r="C188" s="4"/>
      <c r="D188" s="4"/>
      <c r="E188" s="4"/>
      <c r="F188" s="4"/>
      <c r="G188" s="4"/>
      <c r="H188" s="4"/>
      <c r="I188" s="4"/>
      <c r="J188" s="4"/>
    </row>
    <row r="189" spans="1:10" x14ac:dyDescent="0.25">
      <c r="A189" s="117" t="s">
        <v>262</v>
      </c>
      <c r="B189" s="97" t="s">
        <v>1</v>
      </c>
      <c r="C189" s="117" t="s">
        <v>206</v>
      </c>
      <c r="D189" s="117" t="s">
        <v>0</v>
      </c>
      <c r="E189" s="141" t="s">
        <v>3</v>
      </c>
      <c r="F189" s="141"/>
      <c r="G189" s="98" t="s">
        <v>207</v>
      </c>
      <c r="H189" s="97" t="s">
        <v>208</v>
      </c>
      <c r="I189" s="97" t="s">
        <v>209</v>
      </c>
      <c r="J189" s="97" t="s">
        <v>167</v>
      </c>
    </row>
    <row r="190" spans="1:10" ht="26.4" x14ac:dyDescent="0.25">
      <c r="A190" s="124" t="s">
        <v>717</v>
      </c>
      <c r="B190" s="2" t="s">
        <v>263</v>
      </c>
      <c r="C190" s="124" t="s">
        <v>251</v>
      </c>
      <c r="D190" s="124" t="s">
        <v>264</v>
      </c>
      <c r="E190" s="151" t="s">
        <v>828</v>
      </c>
      <c r="F190" s="151"/>
      <c r="G190" s="3" t="s">
        <v>230</v>
      </c>
      <c r="H190" s="85">
        <v>1</v>
      </c>
      <c r="I190" s="83">
        <v>0.5</v>
      </c>
      <c r="J190" s="83">
        <v>0.5</v>
      </c>
    </row>
    <row r="191" spans="1:10" ht="26.4" x14ac:dyDescent="0.25">
      <c r="A191" s="125" t="s">
        <v>719</v>
      </c>
      <c r="B191" s="86" t="s">
        <v>755</v>
      </c>
      <c r="C191" s="125" t="s">
        <v>251</v>
      </c>
      <c r="D191" s="125" t="s">
        <v>9</v>
      </c>
      <c r="E191" s="152" t="s">
        <v>4</v>
      </c>
      <c r="F191" s="152"/>
      <c r="G191" s="87" t="s">
        <v>5</v>
      </c>
      <c r="H191" s="88">
        <v>1.8800000000000001E-2</v>
      </c>
      <c r="I191" s="89">
        <v>16.329999999999998</v>
      </c>
      <c r="J191" s="89">
        <v>0.3</v>
      </c>
    </row>
    <row r="192" spans="1:10" ht="26.4" x14ac:dyDescent="0.25">
      <c r="A192" s="125" t="s">
        <v>719</v>
      </c>
      <c r="B192" s="86" t="s">
        <v>756</v>
      </c>
      <c r="C192" s="125" t="s">
        <v>251</v>
      </c>
      <c r="D192" s="125" t="s">
        <v>757</v>
      </c>
      <c r="E192" s="152" t="s">
        <v>4</v>
      </c>
      <c r="F192" s="152"/>
      <c r="G192" s="87" t="s">
        <v>5</v>
      </c>
      <c r="H192" s="88">
        <v>9.5999999999999992E-3</v>
      </c>
      <c r="I192" s="89">
        <v>21.06</v>
      </c>
      <c r="J192" s="89">
        <v>0.2</v>
      </c>
    </row>
    <row r="193" spans="1:10" x14ac:dyDescent="0.25">
      <c r="A193" s="126"/>
      <c r="B193" s="126"/>
      <c r="C193" s="126"/>
      <c r="D193" s="126"/>
      <c r="E193" s="126" t="s">
        <v>740</v>
      </c>
      <c r="F193" s="90">
        <v>0.16048333805343151</v>
      </c>
      <c r="G193" s="126" t="s">
        <v>741</v>
      </c>
      <c r="H193" s="90">
        <v>0.18</v>
      </c>
      <c r="I193" s="126" t="s">
        <v>742</v>
      </c>
      <c r="J193" s="90">
        <v>0.34</v>
      </c>
    </row>
    <row r="194" spans="1:10" x14ac:dyDescent="0.25">
      <c r="A194" s="126"/>
      <c r="B194" s="126"/>
      <c r="C194" s="126"/>
      <c r="D194" s="126"/>
      <c r="E194" s="126" t="s">
        <v>743</v>
      </c>
      <c r="F194" s="90">
        <v>0.1</v>
      </c>
      <c r="G194" s="126"/>
      <c r="H194" s="149" t="s">
        <v>744</v>
      </c>
      <c r="I194" s="149"/>
      <c r="J194" s="90">
        <v>0.6</v>
      </c>
    </row>
    <row r="195" spans="1:10" ht="14.4" thickBot="1" x14ac:dyDescent="0.3">
      <c r="A195" s="119"/>
      <c r="B195" s="119"/>
      <c r="C195" s="119"/>
      <c r="D195" s="119"/>
      <c r="E195" s="119"/>
      <c r="F195" s="119"/>
      <c r="G195" s="119" t="s">
        <v>745</v>
      </c>
      <c r="H195" s="91">
        <v>300</v>
      </c>
      <c r="I195" s="119" t="s">
        <v>746</v>
      </c>
      <c r="J195" s="120">
        <v>180</v>
      </c>
    </row>
    <row r="196" spans="1:10" ht="14.4" thickTop="1" x14ac:dyDescent="0.25">
      <c r="A196" s="4"/>
      <c r="B196" s="4"/>
      <c r="C196" s="4"/>
      <c r="D196" s="4"/>
      <c r="E196" s="4"/>
      <c r="F196" s="4"/>
      <c r="G196" s="4"/>
      <c r="H196" s="4"/>
      <c r="I196" s="4"/>
      <c r="J196" s="4"/>
    </row>
    <row r="197" spans="1:10" x14ac:dyDescent="0.25">
      <c r="A197" s="117" t="s">
        <v>265</v>
      </c>
      <c r="B197" s="97" t="s">
        <v>1</v>
      </c>
      <c r="C197" s="117" t="s">
        <v>206</v>
      </c>
      <c r="D197" s="117" t="s">
        <v>0</v>
      </c>
      <c r="E197" s="141" t="s">
        <v>3</v>
      </c>
      <c r="F197" s="141"/>
      <c r="G197" s="98" t="s">
        <v>207</v>
      </c>
      <c r="H197" s="97" t="s">
        <v>208</v>
      </c>
      <c r="I197" s="97" t="s">
        <v>209</v>
      </c>
      <c r="J197" s="97" t="s">
        <v>167</v>
      </c>
    </row>
    <row r="198" spans="1:10" ht="26.4" x14ac:dyDescent="0.25">
      <c r="A198" s="124" t="s">
        <v>717</v>
      </c>
      <c r="B198" s="2" t="s">
        <v>266</v>
      </c>
      <c r="C198" s="124" t="s">
        <v>251</v>
      </c>
      <c r="D198" s="124" t="s">
        <v>267</v>
      </c>
      <c r="E198" s="151" t="s">
        <v>828</v>
      </c>
      <c r="F198" s="151"/>
      <c r="G198" s="3" t="s">
        <v>226</v>
      </c>
      <c r="H198" s="85">
        <v>1</v>
      </c>
      <c r="I198" s="83">
        <v>26.48</v>
      </c>
      <c r="J198" s="83">
        <v>26.48</v>
      </c>
    </row>
    <row r="199" spans="1:10" ht="26.4" x14ac:dyDescent="0.25">
      <c r="A199" s="125" t="s">
        <v>719</v>
      </c>
      <c r="B199" s="86" t="s">
        <v>829</v>
      </c>
      <c r="C199" s="125" t="s">
        <v>251</v>
      </c>
      <c r="D199" s="125" t="s">
        <v>830</v>
      </c>
      <c r="E199" s="152" t="s">
        <v>4</v>
      </c>
      <c r="F199" s="152"/>
      <c r="G199" s="87" t="s">
        <v>5</v>
      </c>
      <c r="H199" s="88">
        <v>0.36430000000000001</v>
      </c>
      <c r="I199" s="89">
        <v>20.84</v>
      </c>
      <c r="J199" s="89">
        <v>7.59</v>
      </c>
    </row>
    <row r="200" spans="1:10" ht="26.4" x14ac:dyDescent="0.25">
      <c r="A200" s="125" t="s">
        <v>719</v>
      </c>
      <c r="B200" s="86" t="s">
        <v>755</v>
      </c>
      <c r="C200" s="125" t="s">
        <v>251</v>
      </c>
      <c r="D200" s="125" t="s">
        <v>9</v>
      </c>
      <c r="E200" s="152" t="s">
        <v>4</v>
      </c>
      <c r="F200" s="152"/>
      <c r="G200" s="87" t="s">
        <v>5</v>
      </c>
      <c r="H200" s="88">
        <v>0.71560000000000001</v>
      </c>
      <c r="I200" s="89">
        <v>16.329999999999998</v>
      </c>
      <c r="J200" s="89">
        <v>11.68</v>
      </c>
    </row>
    <row r="201" spans="1:10" ht="26.4" x14ac:dyDescent="0.25">
      <c r="A201" s="123" t="s">
        <v>758</v>
      </c>
      <c r="B201" s="92" t="s">
        <v>831</v>
      </c>
      <c r="C201" s="123" t="s">
        <v>251</v>
      </c>
      <c r="D201" s="123" t="s">
        <v>832</v>
      </c>
      <c r="E201" s="150" t="s">
        <v>10</v>
      </c>
      <c r="F201" s="150"/>
      <c r="G201" s="93" t="s">
        <v>301</v>
      </c>
      <c r="H201" s="94">
        <v>9.8400000000000001E-2</v>
      </c>
      <c r="I201" s="95">
        <v>73.3</v>
      </c>
      <c r="J201" s="95">
        <v>7.21</v>
      </c>
    </row>
    <row r="202" spans="1:10" x14ac:dyDescent="0.25">
      <c r="A202" s="126"/>
      <c r="B202" s="126"/>
      <c r="C202" s="126"/>
      <c r="D202" s="126"/>
      <c r="E202" s="126" t="s">
        <v>740</v>
      </c>
      <c r="F202" s="90">
        <v>6.239969791371661</v>
      </c>
      <c r="G202" s="126" t="s">
        <v>741</v>
      </c>
      <c r="H202" s="90">
        <v>6.98</v>
      </c>
      <c r="I202" s="126" t="s">
        <v>742</v>
      </c>
      <c r="J202" s="90">
        <v>13.22</v>
      </c>
    </row>
    <row r="203" spans="1:10" x14ac:dyDescent="0.25">
      <c r="A203" s="126"/>
      <c r="B203" s="126"/>
      <c r="C203" s="126"/>
      <c r="D203" s="126"/>
      <c r="E203" s="126" t="s">
        <v>743</v>
      </c>
      <c r="F203" s="90">
        <v>5.38</v>
      </c>
      <c r="G203" s="126"/>
      <c r="H203" s="149" t="s">
        <v>744</v>
      </c>
      <c r="I203" s="149"/>
      <c r="J203" s="90">
        <v>31.86</v>
      </c>
    </row>
    <row r="204" spans="1:10" ht="14.4" thickBot="1" x14ac:dyDescent="0.3">
      <c r="A204" s="119"/>
      <c r="B204" s="119"/>
      <c r="C204" s="119"/>
      <c r="D204" s="119"/>
      <c r="E204" s="119"/>
      <c r="F204" s="119"/>
      <c r="G204" s="119" t="s">
        <v>745</v>
      </c>
      <c r="H204" s="91">
        <v>196.21</v>
      </c>
      <c r="I204" s="119" t="s">
        <v>746</v>
      </c>
      <c r="J204" s="120">
        <v>6251.25</v>
      </c>
    </row>
    <row r="205" spans="1:10" ht="14.4" thickTop="1" x14ac:dyDescent="0.25">
      <c r="A205" s="4"/>
      <c r="B205" s="4"/>
      <c r="C205" s="4"/>
      <c r="D205" s="4"/>
      <c r="E205" s="4"/>
      <c r="F205" s="4"/>
      <c r="G205" s="4"/>
      <c r="H205" s="4"/>
      <c r="I205" s="4"/>
      <c r="J205" s="4"/>
    </row>
    <row r="206" spans="1:10" x14ac:dyDescent="0.25">
      <c r="A206" s="117" t="s">
        <v>268</v>
      </c>
      <c r="B206" s="97" t="s">
        <v>1</v>
      </c>
      <c r="C206" s="117" t="s">
        <v>206</v>
      </c>
      <c r="D206" s="117" t="s">
        <v>0</v>
      </c>
      <c r="E206" s="141" t="s">
        <v>3</v>
      </c>
      <c r="F206" s="141"/>
      <c r="G206" s="98" t="s">
        <v>207</v>
      </c>
      <c r="H206" s="97" t="s">
        <v>208</v>
      </c>
      <c r="I206" s="97" t="s">
        <v>209</v>
      </c>
      <c r="J206" s="97" t="s">
        <v>167</v>
      </c>
    </row>
    <row r="207" spans="1:10" ht="26.4" x14ac:dyDescent="0.25">
      <c r="A207" s="124" t="s">
        <v>717</v>
      </c>
      <c r="B207" s="2" t="s">
        <v>269</v>
      </c>
      <c r="C207" s="124" t="s">
        <v>251</v>
      </c>
      <c r="D207" s="124" t="s">
        <v>270</v>
      </c>
      <c r="E207" s="151" t="s">
        <v>828</v>
      </c>
      <c r="F207" s="151"/>
      <c r="G207" s="3" t="s">
        <v>226</v>
      </c>
      <c r="H207" s="85">
        <v>1</v>
      </c>
      <c r="I207" s="83">
        <v>17.920000000000002</v>
      </c>
      <c r="J207" s="83">
        <v>17.920000000000002</v>
      </c>
    </row>
    <row r="208" spans="1:10" ht="26.4" x14ac:dyDescent="0.25">
      <c r="A208" s="125" t="s">
        <v>719</v>
      </c>
      <c r="B208" s="86" t="s">
        <v>833</v>
      </c>
      <c r="C208" s="125" t="s">
        <v>251</v>
      </c>
      <c r="D208" s="125" t="s">
        <v>834</v>
      </c>
      <c r="E208" s="152" t="s">
        <v>4</v>
      </c>
      <c r="F208" s="152"/>
      <c r="G208" s="87" t="s">
        <v>5</v>
      </c>
      <c r="H208" s="88">
        <v>0.25530000000000003</v>
      </c>
      <c r="I208" s="89">
        <v>24.24</v>
      </c>
      <c r="J208" s="89">
        <v>6.18</v>
      </c>
    </row>
    <row r="209" spans="1:10" ht="26.4" x14ac:dyDescent="0.25">
      <c r="A209" s="125" t="s">
        <v>719</v>
      </c>
      <c r="B209" s="86" t="s">
        <v>755</v>
      </c>
      <c r="C209" s="125" t="s">
        <v>251</v>
      </c>
      <c r="D209" s="125" t="s">
        <v>9</v>
      </c>
      <c r="E209" s="152" t="s">
        <v>4</v>
      </c>
      <c r="F209" s="152"/>
      <c r="G209" s="87" t="s">
        <v>5</v>
      </c>
      <c r="H209" s="88">
        <v>0.71950000000000003</v>
      </c>
      <c r="I209" s="89">
        <v>16.329999999999998</v>
      </c>
      <c r="J209" s="89">
        <v>11.74</v>
      </c>
    </row>
    <row r="210" spans="1:10" x14ac:dyDescent="0.25">
      <c r="A210" s="126"/>
      <c r="B210" s="126"/>
      <c r="C210" s="126"/>
      <c r="D210" s="126"/>
      <c r="E210" s="126" t="s">
        <v>740</v>
      </c>
      <c r="F210" s="90">
        <v>5.8859624280185026</v>
      </c>
      <c r="G210" s="126" t="s">
        <v>741</v>
      </c>
      <c r="H210" s="90">
        <v>6.58</v>
      </c>
      <c r="I210" s="126" t="s">
        <v>742</v>
      </c>
      <c r="J210" s="90">
        <v>12.47</v>
      </c>
    </row>
    <row r="211" spans="1:10" x14ac:dyDescent="0.25">
      <c r="A211" s="126"/>
      <c r="B211" s="126"/>
      <c r="C211" s="126"/>
      <c r="D211" s="126"/>
      <c r="E211" s="126" t="s">
        <v>743</v>
      </c>
      <c r="F211" s="90">
        <v>3.64</v>
      </c>
      <c r="G211" s="126"/>
      <c r="H211" s="149" t="s">
        <v>744</v>
      </c>
      <c r="I211" s="149"/>
      <c r="J211" s="90">
        <v>21.56</v>
      </c>
    </row>
    <row r="212" spans="1:10" ht="14.4" thickBot="1" x14ac:dyDescent="0.3">
      <c r="A212" s="119"/>
      <c r="B212" s="119"/>
      <c r="C212" s="119"/>
      <c r="D212" s="119"/>
      <c r="E212" s="119"/>
      <c r="F212" s="119"/>
      <c r="G212" s="119" t="s">
        <v>745</v>
      </c>
      <c r="H212" s="91">
        <v>137.91</v>
      </c>
      <c r="I212" s="119" t="s">
        <v>746</v>
      </c>
      <c r="J212" s="120">
        <v>2973.33</v>
      </c>
    </row>
    <row r="213" spans="1:10" ht="14.4" thickTop="1" x14ac:dyDescent="0.25">
      <c r="A213" s="4"/>
      <c r="B213" s="4"/>
      <c r="C213" s="4"/>
      <c r="D213" s="4"/>
      <c r="E213" s="4"/>
      <c r="F213" s="4"/>
      <c r="G213" s="4"/>
      <c r="H213" s="4"/>
      <c r="I213" s="4"/>
      <c r="J213" s="4"/>
    </row>
    <row r="214" spans="1:10" x14ac:dyDescent="0.25">
      <c r="A214" s="117" t="s">
        <v>271</v>
      </c>
      <c r="B214" s="97" t="s">
        <v>1</v>
      </c>
      <c r="C214" s="117" t="s">
        <v>206</v>
      </c>
      <c r="D214" s="117" t="s">
        <v>0</v>
      </c>
      <c r="E214" s="141" t="s">
        <v>3</v>
      </c>
      <c r="F214" s="141"/>
      <c r="G214" s="98" t="s">
        <v>207</v>
      </c>
      <c r="H214" s="97" t="s">
        <v>208</v>
      </c>
      <c r="I214" s="97" t="s">
        <v>209</v>
      </c>
      <c r="J214" s="97" t="s">
        <v>167</v>
      </c>
    </row>
    <row r="215" spans="1:10" ht="26.4" x14ac:dyDescent="0.25">
      <c r="A215" s="124" t="s">
        <v>717</v>
      </c>
      <c r="B215" s="2" t="s">
        <v>272</v>
      </c>
      <c r="C215" s="124" t="s">
        <v>251</v>
      </c>
      <c r="D215" s="124" t="s">
        <v>273</v>
      </c>
      <c r="E215" s="151" t="s">
        <v>828</v>
      </c>
      <c r="F215" s="151"/>
      <c r="G215" s="3" t="s">
        <v>2</v>
      </c>
      <c r="H215" s="85">
        <v>1</v>
      </c>
      <c r="I215" s="83">
        <v>0.5</v>
      </c>
      <c r="J215" s="83">
        <v>0.5</v>
      </c>
    </row>
    <row r="216" spans="1:10" ht="26.4" x14ac:dyDescent="0.25">
      <c r="A216" s="125" t="s">
        <v>719</v>
      </c>
      <c r="B216" s="86" t="s">
        <v>755</v>
      </c>
      <c r="C216" s="125" t="s">
        <v>251</v>
      </c>
      <c r="D216" s="125" t="s">
        <v>9</v>
      </c>
      <c r="E216" s="152" t="s">
        <v>4</v>
      </c>
      <c r="F216" s="152"/>
      <c r="G216" s="87" t="s">
        <v>5</v>
      </c>
      <c r="H216" s="88">
        <v>1.8700000000000001E-2</v>
      </c>
      <c r="I216" s="89">
        <v>16.329999999999998</v>
      </c>
      <c r="J216" s="89">
        <v>0.3</v>
      </c>
    </row>
    <row r="217" spans="1:10" ht="26.4" x14ac:dyDescent="0.25">
      <c r="A217" s="125" t="s">
        <v>719</v>
      </c>
      <c r="B217" s="86" t="s">
        <v>756</v>
      </c>
      <c r="C217" s="125" t="s">
        <v>251</v>
      </c>
      <c r="D217" s="125" t="s">
        <v>757</v>
      </c>
      <c r="E217" s="152" t="s">
        <v>4</v>
      </c>
      <c r="F217" s="152"/>
      <c r="G217" s="87" t="s">
        <v>5</v>
      </c>
      <c r="H217" s="88">
        <v>9.4999999999999998E-3</v>
      </c>
      <c r="I217" s="89">
        <v>21.06</v>
      </c>
      <c r="J217" s="89">
        <v>0.2</v>
      </c>
    </row>
    <row r="218" spans="1:10" x14ac:dyDescent="0.25">
      <c r="A218" s="126"/>
      <c r="B218" s="126"/>
      <c r="C218" s="126"/>
      <c r="D218" s="126"/>
      <c r="E218" s="126" t="s">
        <v>740</v>
      </c>
      <c r="F218" s="90">
        <v>0.16048333805343151</v>
      </c>
      <c r="G218" s="126" t="s">
        <v>741</v>
      </c>
      <c r="H218" s="90">
        <v>0.18</v>
      </c>
      <c r="I218" s="126" t="s">
        <v>742</v>
      </c>
      <c r="J218" s="90">
        <v>0.34</v>
      </c>
    </row>
    <row r="219" spans="1:10" x14ac:dyDescent="0.25">
      <c r="A219" s="126"/>
      <c r="B219" s="126"/>
      <c r="C219" s="126"/>
      <c r="D219" s="126"/>
      <c r="E219" s="126" t="s">
        <v>743</v>
      </c>
      <c r="F219" s="90">
        <v>0.1</v>
      </c>
      <c r="G219" s="126"/>
      <c r="H219" s="149" t="s">
        <v>744</v>
      </c>
      <c r="I219" s="149"/>
      <c r="J219" s="90">
        <v>0.6</v>
      </c>
    </row>
    <row r="220" spans="1:10" ht="14.4" thickBot="1" x14ac:dyDescent="0.3">
      <c r="A220" s="119"/>
      <c r="B220" s="119"/>
      <c r="C220" s="119"/>
      <c r="D220" s="119"/>
      <c r="E220" s="119"/>
      <c r="F220" s="119"/>
      <c r="G220" s="119" t="s">
        <v>745</v>
      </c>
      <c r="H220" s="91">
        <v>100</v>
      </c>
      <c r="I220" s="119" t="s">
        <v>746</v>
      </c>
      <c r="J220" s="120">
        <v>60</v>
      </c>
    </row>
    <row r="221" spans="1:10" ht="14.4" thickTop="1" x14ac:dyDescent="0.25">
      <c r="A221" s="4"/>
      <c r="B221" s="4"/>
      <c r="C221" s="4"/>
      <c r="D221" s="4"/>
      <c r="E221" s="4"/>
      <c r="F221" s="4"/>
      <c r="G221" s="4"/>
      <c r="H221" s="4"/>
      <c r="I221" s="4"/>
      <c r="J221" s="4"/>
    </row>
    <row r="222" spans="1:10" x14ac:dyDescent="0.25">
      <c r="A222" s="117" t="s">
        <v>274</v>
      </c>
      <c r="B222" s="97" t="s">
        <v>1</v>
      </c>
      <c r="C222" s="117" t="s">
        <v>206</v>
      </c>
      <c r="D222" s="117" t="s">
        <v>0</v>
      </c>
      <c r="E222" s="141" t="s">
        <v>3</v>
      </c>
      <c r="F222" s="141"/>
      <c r="G222" s="98" t="s">
        <v>207</v>
      </c>
      <c r="H222" s="97" t="s">
        <v>208</v>
      </c>
      <c r="I222" s="97" t="s">
        <v>209</v>
      </c>
      <c r="J222" s="97" t="s">
        <v>167</v>
      </c>
    </row>
    <row r="223" spans="1:10" ht="26.4" x14ac:dyDescent="0.25">
      <c r="A223" s="124" t="s">
        <v>717</v>
      </c>
      <c r="B223" s="2" t="s">
        <v>275</v>
      </c>
      <c r="C223" s="124" t="s">
        <v>213</v>
      </c>
      <c r="D223" s="124" t="s">
        <v>276</v>
      </c>
      <c r="E223" s="151" t="s">
        <v>835</v>
      </c>
      <c r="F223" s="151"/>
      <c r="G223" s="3" t="s">
        <v>261</v>
      </c>
      <c r="H223" s="85">
        <v>1</v>
      </c>
      <c r="I223" s="83">
        <v>23</v>
      </c>
      <c r="J223" s="83">
        <v>23</v>
      </c>
    </row>
    <row r="224" spans="1:10" ht="26.4" x14ac:dyDescent="0.25">
      <c r="A224" s="125" t="s">
        <v>719</v>
      </c>
      <c r="B224" s="86" t="s">
        <v>755</v>
      </c>
      <c r="C224" s="125" t="s">
        <v>251</v>
      </c>
      <c r="D224" s="125" t="s">
        <v>9</v>
      </c>
      <c r="E224" s="152" t="s">
        <v>4</v>
      </c>
      <c r="F224" s="152"/>
      <c r="G224" s="87" t="s">
        <v>5</v>
      </c>
      <c r="H224" s="88">
        <v>0.72</v>
      </c>
      <c r="I224" s="89">
        <v>16.329999999999998</v>
      </c>
      <c r="J224" s="89">
        <v>11.75</v>
      </c>
    </row>
    <row r="225" spans="1:10" ht="52.8" x14ac:dyDescent="0.25">
      <c r="A225" s="125" t="s">
        <v>719</v>
      </c>
      <c r="B225" s="86" t="s">
        <v>836</v>
      </c>
      <c r="C225" s="125" t="s">
        <v>251</v>
      </c>
      <c r="D225" s="125" t="s">
        <v>837</v>
      </c>
      <c r="E225" s="152" t="s">
        <v>804</v>
      </c>
      <c r="F225" s="152"/>
      <c r="G225" s="87" t="s">
        <v>805</v>
      </c>
      <c r="H225" s="88">
        <v>0.24</v>
      </c>
      <c r="I225" s="89">
        <v>46.91</v>
      </c>
      <c r="J225" s="89">
        <v>11.25</v>
      </c>
    </row>
    <row r="226" spans="1:10" x14ac:dyDescent="0.25">
      <c r="A226" s="126"/>
      <c r="B226" s="126"/>
      <c r="C226" s="126"/>
      <c r="D226" s="126"/>
      <c r="E226" s="126" t="s">
        <v>740</v>
      </c>
      <c r="F226" s="90">
        <v>5.4989143774190508</v>
      </c>
      <c r="G226" s="126" t="s">
        <v>741</v>
      </c>
      <c r="H226" s="90">
        <v>6.15</v>
      </c>
      <c r="I226" s="126" t="s">
        <v>742</v>
      </c>
      <c r="J226" s="90">
        <v>11.65</v>
      </c>
    </row>
    <row r="227" spans="1:10" x14ac:dyDescent="0.25">
      <c r="A227" s="126"/>
      <c r="B227" s="126"/>
      <c r="C227" s="126"/>
      <c r="D227" s="126"/>
      <c r="E227" s="126" t="s">
        <v>743</v>
      </c>
      <c r="F227" s="90">
        <v>4.67</v>
      </c>
      <c r="G227" s="126"/>
      <c r="H227" s="149" t="s">
        <v>744</v>
      </c>
      <c r="I227" s="149"/>
      <c r="J227" s="90">
        <v>27.67</v>
      </c>
    </row>
    <row r="228" spans="1:10" ht="14.4" thickBot="1" x14ac:dyDescent="0.3">
      <c r="A228" s="119"/>
      <c r="B228" s="119"/>
      <c r="C228" s="119"/>
      <c r="D228" s="119"/>
      <c r="E228" s="119"/>
      <c r="F228" s="119"/>
      <c r="G228" s="119" t="s">
        <v>745</v>
      </c>
      <c r="H228" s="91">
        <v>530</v>
      </c>
      <c r="I228" s="119" t="s">
        <v>746</v>
      </c>
      <c r="J228" s="120">
        <v>14665.1</v>
      </c>
    </row>
    <row r="229" spans="1:10" ht="14.4" thickTop="1" x14ac:dyDescent="0.25">
      <c r="A229" s="4"/>
      <c r="B229" s="4"/>
      <c r="C229" s="4"/>
      <c r="D229" s="4"/>
      <c r="E229" s="4"/>
      <c r="F229" s="4"/>
      <c r="G229" s="4"/>
      <c r="H229" s="4"/>
      <c r="I229" s="4"/>
      <c r="J229" s="4"/>
    </row>
    <row r="230" spans="1:10" x14ac:dyDescent="0.25">
      <c r="A230" s="117" t="s">
        <v>277</v>
      </c>
      <c r="B230" s="97" t="s">
        <v>1</v>
      </c>
      <c r="C230" s="117" t="s">
        <v>206</v>
      </c>
      <c r="D230" s="117" t="s">
        <v>0</v>
      </c>
      <c r="E230" s="141" t="s">
        <v>3</v>
      </c>
      <c r="F230" s="141"/>
      <c r="G230" s="98" t="s">
        <v>207</v>
      </c>
      <c r="H230" s="97" t="s">
        <v>208</v>
      </c>
      <c r="I230" s="97" t="s">
        <v>209</v>
      </c>
      <c r="J230" s="97" t="s">
        <v>167</v>
      </c>
    </row>
    <row r="231" spans="1:10" ht="26.4" x14ac:dyDescent="0.25">
      <c r="A231" s="124" t="s">
        <v>717</v>
      </c>
      <c r="B231" s="2" t="s">
        <v>278</v>
      </c>
      <c r="C231" s="124" t="s">
        <v>251</v>
      </c>
      <c r="D231" s="124" t="s">
        <v>279</v>
      </c>
      <c r="E231" s="151" t="s">
        <v>828</v>
      </c>
      <c r="F231" s="151"/>
      <c r="G231" s="3" t="s">
        <v>226</v>
      </c>
      <c r="H231" s="85">
        <v>1</v>
      </c>
      <c r="I231" s="83">
        <v>6.95</v>
      </c>
      <c r="J231" s="83">
        <v>6.95</v>
      </c>
    </row>
    <row r="232" spans="1:10" ht="26.4" x14ac:dyDescent="0.25">
      <c r="A232" s="125" t="s">
        <v>719</v>
      </c>
      <c r="B232" s="86" t="s">
        <v>829</v>
      </c>
      <c r="C232" s="125" t="s">
        <v>251</v>
      </c>
      <c r="D232" s="125" t="s">
        <v>830</v>
      </c>
      <c r="E232" s="152" t="s">
        <v>4</v>
      </c>
      <c r="F232" s="152"/>
      <c r="G232" s="87" t="s">
        <v>5</v>
      </c>
      <c r="H232" s="88">
        <v>0.13150000000000001</v>
      </c>
      <c r="I232" s="89">
        <v>20.84</v>
      </c>
      <c r="J232" s="89">
        <v>2.74</v>
      </c>
    </row>
    <row r="233" spans="1:10" ht="26.4" x14ac:dyDescent="0.25">
      <c r="A233" s="125" t="s">
        <v>719</v>
      </c>
      <c r="B233" s="86" t="s">
        <v>755</v>
      </c>
      <c r="C233" s="125" t="s">
        <v>251</v>
      </c>
      <c r="D233" s="125" t="s">
        <v>9</v>
      </c>
      <c r="E233" s="152" t="s">
        <v>4</v>
      </c>
      <c r="F233" s="152"/>
      <c r="G233" s="87" t="s">
        <v>5</v>
      </c>
      <c r="H233" s="88">
        <v>0.25819999999999999</v>
      </c>
      <c r="I233" s="89">
        <v>16.329999999999998</v>
      </c>
      <c r="J233" s="89">
        <v>4.21</v>
      </c>
    </row>
    <row r="234" spans="1:10" x14ac:dyDescent="0.25">
      <c r="A234" s="126"/>
      <c r="B234" s="126"/>
      <c r="C234" s="126"/>
      <c r="D234" s="126"/>
      <c r="E234" s="126" t="s">
        <v>740</v>
      </c>
      <c r="F234" s="90">
        <v>2.2514868309260834</v>
      </c>
      <c r="G234" s="126" t="s">
        <v>741</v>
      </c>
      <c r="H234" s="90">
        <v>2.52</v>
      </c>
      <c r="I234" s="126" t="s">
        <v>742</v>
      </c>
      <c r="J234" s="90">
        <v>4.7699999999999996</v>
      </c>
    </row>
    <row r="235" spans="1:10" x14ac:dyDescent="0.25">
      <c r="A235" s="126"/>
      <c r="B235" s="126"/>
      <c r="C235" s="126"/>
      <c r="D235" s="126"/>
      <c r="E235" s="126" t="s">
        <v>743</v>
      </c>
      <c r="F235" s="90">
        <v>1.41</v>
      </c>
      <c r="G235" s="126"/>
      <c r="H235" s="149" t="s">
        <v>744</v>
      </c>
      <c r="I235" s="149"/>
      <c r="J235" s="90">
        <v>8.36</v>
      </c>
    </row>
    <row r="236" spans="1:10" ht="14.4" thickBot="1" x14ac:dyDescent="0.3">
      <c r="A236" s="119"/>
      <c r="B236" s="119"/>
      <c r="C236" s="119"/>
      <c r="D236" s="119"/>
      <c r="E236" s="119"/>
      <c r="F236" s="119"/>
      <c r="G236" s="119" t="s">
        <v>745</v>
      </c>
      <c r="H236" s="91">
        <v>55</v>
      </c>
      <c r="I236" s="119" t="s">
        <v>746</v>
      </c>
      <c r="J236" s="120">
        <v>459.8</v>
      </c>
    </row>
    <row r="237" spans="1:10" ht="14.4" thickTop="1" x14ac:dyDescent="0.25">
      <c r="A237" s="4"/>
      <c r="B237" s="4"/>
      <c r="C237" s="4"/>
      <c r="D237" s="4"/>
      <c r="E237" s="4"/>
      <c r="F237" s="4"/>
      <c r="G237" s="4"/>
      <c r="H237" s="4"/>
      <c r="I237" s="4"/>
      <c r="J237" s="4"/>
    </row>
    <row r="238" spans="1:10" x14ac:dyDescent="0.25">
      <c r="A238" s="117" t="s">
        <v>280</v>
      </c>
      <c r="B238" s="97" t="s">
        <v>1</v>
      </c>
      <c r="C238" s="117" t="s">
        <v>206</v>
      </c>
      <c r="D238" s="117" t="s">
        <v>0</v>
      </c>
      <c r="E238" s="141" t="s">
        <v>3</v>
      </c>
      <c r="F238" s="141"/>
      <c r="G238" s="98" t="s">
        <v>207</v>
      </c>
      <c r="H238" s="97" t="s">
        <v>208</v>
      </c>
      <c r="I238" s="97" t="s">
        <v>209</v>
      </c>
      <c r="J238" s="97" t="s">
        <v>167</v>
      </c>
    </row>
    <row r="239" spans="1:10" ht="26.4" x14ac:dyDescent="0.25">
      <c r="A239" s="124" t="s">
        <v>717</v>
      </c>
      <c r="B239" s="2" t="s">
        <v>281</v>
      </c>
      <c r="C239" s="124" t="s">
        <v>213</v>
      </c>
      <c r="D239" s="124" t="s">
        <v>282</v>
      </c>
      <c r="E239" s="151" t="s">
        <v>838</v>
      </c>
      <c r="F239" s="151"/>
      <c r="G239" s="3" t="s">
        <v>226</v>
      </c>
      <c r="H239" s="85">
        <v>1</v>
      </c>
      <c r="I239" s="83">
        <v>48.94</v>
      </c>
      <c r="J239" s="83">
        <v>48.94</v>
      </c>
    </row>
    <row r="240" spans="1:10" ht="26.4" x14ac:dyDescent="0.25">
      <c r="A240" s="125" t="s">
        <v>719</v>
      </c>
      <c r="B240" s="86" t="s">
        <v>755</v>
      </c>
      <c r="C240" s="125" t="s">
        <v>251</v>
      </c>
      <c r="D240" s="125" t="s">
        <v>9</v>
      </c>
      <c r="E240" s="152" t="s">
        <v>4</v>
      </c>
      <c r="F240" s="152"/>
      <c r="G240" s="87" t="s">
        <v>5</v>
      </c>
      <c r="H240" s="88">
        <v>2.5</v>
      </c>
      <c r="I240" s="89">
        <v>16.329999999999998</v>
      </c>
      <c r="J240" s="89">
        <v>40.82</v>
      </c>
    </row>
    <row r="241" spans="1:10" ht="26.4" x14ac:dyDescent="0.25">
      <c r="A241" s="125" t="s">
        <v>719</v>
      </c>
      <c r="B241" s="86" t="s">
        <v>829</v>
      </c>
      <c r="C241" s="125" t="s">
        <v>251</v>
      </c>
      <c r="D241" s="125" t="s">
        <v>830</v>
      </c>
      <c r="E241" s="152" t="s">
        <v>4</v>
      </c>
      <c r="F241" s="152"/>
      <c r="G241" s="87" t="s">
        <v>5</v>
      </c>
      <c r="H241" s="88">
        <v>0.39</v>
      </c>
      <c r="I241" s="89">
        <v>20.84</v>
      </c>
      <c r="J241" s="89">
        <v>8.1199999999999992</v>
      </c>
    </row>
    <row r="242" spans="1:10" x14ac:dyDescent="0.25">
      <c r="A242" s="126"/>
      <c r="B242" s="126"/>
      <c r="C242" s="126"/>
      <c r="D242" s="126"/>
      <c r="E242" s="126" t="s">
        <v>740</v>
      </c>
      <c r="F242" s="90">
        <v>15.496082318512226</v>
      </c>
      <c r="G242" s="126" t="s">
        <v>741</v>
      </c>
      <c r="H242" s="90">
        <v>17.329999999999998</v>
      </c>
      <c r="I242" s="126" t="s">
        <v>742</v>
      </c>
      <c r="J242" s="90">
        <v>32.83</v>
      </c>
    </row>
    <row r="243" spans="1:10" x14ac:dyDescent="0.25">
      <c r="A243" s="126"/>
      <c r="B243" s="126"/>
      <c r="C243" s="126"/>
      <c r="D243" s="126"/>
      <c r="E243" s="126" t="s">
        <v>743</v>
      </c>
      <c r="F243" s="90">
        <v>9.9499999999999993</v>
      </c>
      <c r="G243" s="126"/>
      <c r="H243" s="149" t="s">
        <v>744</v>
      </c>
      <c r="I243" s="149"/>
      <c r="J243" s="90">
        <v>58.89</v>
      </c>
    </row>
    <row r="244" spans="1:10" ht="14.4" thickBot="1" x14ac:dyDescent="0.3">
      <c r="A244" s="119"/>
      <c r="B244" s="119"/>
      <c r="C244" s="119"/>
      <c r="D244" s="119"/>
      <c r="E244" s="119"/>
      <c r="F244" s="119"/>
      <c r="G244" s="119" t="s">
        <v>745</v>
      </c>
      <c r="H244" s="91">
        <v>1150.57</v>
      </c>
      <c r="I244" s="119" t="s">
        <v>746</v>
      </c>
      <c r="J244" s="120">
        <v>67757.06</v>
      </c>
    </row>
    <row r="245" spans="1:10" ht="14.4" thickTop="1" x14ac:dyDescent="0.25">
      <c r="A245" s="4"/>
      <c r="B245" s="4"/>
      <c r="C245" s="4"/>
      <c r="D245" s="4"/>
      <c r="E245" s="4"/>
      <c r="F245" s="4"/>
      <c r="G245" s="4"/>
      <c r="H245" s="4"/>
      <c r="I245" s="4"/>
      <c r="J245" s="4"/>
    </row>
    <row r="246" spans="1:10" x14ac:dyDescent="0.25">
      <c r="A246" s="117" t="s">
        <v>2414</v>
      </c>
      <c r="B246" s="97" t="s">
        <v>1</v>
      </c>
      <c r="C246" s="117" t="s">
        <v>206</v>
      </c>
      <c r="D246" s="117" t="s">
        <v>0</v>
      </c>
      <c r="E246" s="141" t="s">
        <v>3</v>
      </c>
      <c r="F246" s="141"/>
      <c r="G246" s="98" t="s">
        <v>207</v>
      </c>
      <c r="H246" s="97" t="s">
        <v>208</v>
      </c>
      <c r="I246" s="97" t="s">
        <v>209</v>
      </c>
      <c r="J246" s="97" t="s">
        <v>167</v>
      </c>
    </row>
    <row r="247" spans="1:10" ht="26.4" x14ac:dyDescent="0.25">
      <c r="A247" s="124" t="s">
        <v>717</v>
      </c>
      <c r="B247" s="2" t="s">
        <v>2415</v>
      </c>
      <c r="C247" s="124" t="s">
        <v>251</v>
      </c>
      <c r="D247" s="124" t="s">
        <v>2416</v>
      </c>
      <c r="E247" s="151" t="s">
        <v>828</v>
      </c>
      <c r="F247" s="151"/>
      <c r="G247" s="3" t="s">
        <v>226</v>
      </c>
      <c r="H247" s="85">
        <v>1</v>
      </c>
      <c r="I247" s="83">
        <v>2.74</v>
      </c>
      <c r="J247" s="83">
        <v>2.74</v>
      </c>
    </row>
    <row r="248" spans="1:10" ht="26.4" x14ac:dyDescent="0.25">
      <c r="A248" s="125" t="s">
        <v>719</v>
      </c>
      <c r="B248" s="86" t="s">
        <v>1062</v>
      </c>
      <c r="C248" s="125" t="s">
        <v>251</v>
      </c>
      <c r="D248" s="125" t="s">
        <v>1063</v>
      </c>
      <c r="E248" s="152" t="s">
        <v>4</v>
      </c>
      <c r="F248" s="152"/>
      <c r="G248" s="87" t="s">
        <v>5</v>
      </c>
      <c r="H248" s="88">
        <v>4.9399999999999999E-2</v>
      </c>
      <c r="I248" s="89">
        <v>23.51</v>
      </c>
      <c r="J248" s="89">
        <v>1.1599999999999999</v>
      </c>
    </row>
    <row r="249" spans="1:10" ht="26.4" x14ac:dyDescent="0.25">
      <c r="A249" s="125" t="s">
        <v>719</v>
      </c>
      <c r="B249" s="86" t="s">
        <v>755</v>
      </c>
      <c r="C249" s="125" t="s">
        <v>251</v>
      </c>
      <c r="D249" s="125" t="s">
        <v>9</v>
      </c>
      <c r="E249" s="152" t="s">
        <v>4</v>
      </c>
      <c r="F249" s="152"/>
      <c r="G249" s="87" t="s">
        <v>5</v>
      </c>
      <c r="H249" s="88">
        <v>9.7100000000000006E-2</v>
      </c>
      <c r="I249" s="89">
        <v>16.329999999999998</v>
      </c>
      <c r="J249" s="89">
        <v>1.58</v>
      </c>
    </row>
    <row r="250" spans="1:10" x14ac:dyDescent="0.25">
      <c r="A250" s="126"/>
      <c r="B250" s="126"/>
      <c r="C250" s="126"/>
      <c r="D250" s="126"/>
      <c r="E250" s="126" t="s">
        <v>740</v>
      </c>
      <c r="F250" s="90">
        <v>0.90625885018408381</v>
      </c>
      <c r="G250" s="126" t="s">
        <v>741</v>
      </c>
      <c r="H250" s="90">
        <v>1.01</v>
      </c>
      <c r="I250" s="126" t="s">
        <v>742</v>
      </c>
      <c r="J250" s="90">
        <v>1.92</v>
      </c>
    </row>
    <row r="251" spans="1:10" x14ac:dyDescent="0.25">
      <c r="A251" s="126"/>
      <c r="B251" s="126"/>
      <c r="C251" s="126"/>
      <c r="D251" s="126"/>
      <c r="E251" s="126" t="s">
        <v>743</v>
      </c>
      <c r="F251" s="90">
        <v>0.55000000000000004</v>
      </c>
      <c r="G251" s="126"/>
      <c r="H251" s="149" t="s">
        <v>744</v>
      </c>
      <c r="I251" s="149"/>
      <c r="J251" s="90">
        <v>3.29</v>
      </c>
    </row>
    <row r="252" spans="1:10" ht="14.4" thickBot="1" x14ac:dyDescent="0.3">
      <c r="A252" s="119"/>
      <c r="B252" s="119"/>
      <c r="C252" s="119"/>
      <c r="D252" s="119"/>
      <c r="E252" s="119"/>
      <c r="F252" s="119"/>
      <c r="G252" s="119" t="s">
        <v>745</v>
      </c>
      <c r="H252" s="91">
        <v>1475.01</v>
      </c>
      <c r="I252" s="119" t="s">
        <v>746</v>
      </c>
      <c r="J252" s="120">
        <v>4852.78</v>
      </c>
    </row>
    <row r="253" spans="1:10" ht="14.4" thickTop="1" x14ac:dyDescent="0.25">
      <c r="A253" s="4"/>
      <c r="B253" s="4"/>
      <c r="C253" s="4"/>
      <c r="D253" s="4"/>
      <c r="E253" s="4"/>
      <c r="F253" s="4"/>
      <c r="G253" s="4"/>
      <c r="H253" s="4"/>
      <c r="I253" s="4"/>
      <c r="J253" s="4"/>
    </row>
    <row r="254" spans="1:10" x14ac:dyDescent="0.25">
      <c r="A254" s="116" t="s">
        <v>175</v>
      </c>
      <c r="B254" s="116"/>
      <c r="C254" s="116"/>
      <c r="D254" s="116" t="s">
        <v>176</v>
      </c>
      <c r="E254" s="116"/>
      <c r="F254" s="138"/>
      <c r="G254" s="138"/>
      <c r="H254" s="82"/>
      <c r="I254" s="116"/>
      <c r="J254" s="80">
        <v>31941.200000000001</v>
      </c>
    </row>
    <row r="255" spans="1:10" x14ac:dyDescent="0.25">
      <c r="A255" s="117" t="s">
        <v>283</v>
      </c>
      <c r="B255" s="97" t="s">
        <v>1</v>
      </c>
      <c r="C255" s="117" t="s">
        <v>206</v>
      </c>
      <c r="D255" s="117" t="s">
        <v>0</v>
      </c>
      <c r="E255" s="141" t="s">
        <v>3</v>
      </c>
      <c r="F255" s="141"/>
      <c r="G255" s="98" t="s">
        <v>207</v>
      </c>
      <c r="H255" s="97" t="s">
        <v>208</v>
      </c>
      <c r="I255" s="97" t="s">
        <v>209</v>
      </c>
      <c r="J255" s="97" t="s">
        <v>167</v>
      </c>
    </row>
    <row r="256" spans="1:10" ht="26.4" x14ac:dyDescent="0.25">
      <c r="A256" s="124" t="s">
        <v>717</v>
      </c>
      <c r="B256" s="2" t="s">
        <v>284</v>
      </c>
      <c r="C256" s="124" t="s">
        <v>251</v>
      </c>
      <c r="D256" s="124" t="s">
        <v>285</v>
      </c>
      <c r="E256" s="151" t="s">
        <v>839</v>
      </c>
      <c r="F256" s="151"/>
      <c r="G256" s="3" t="s">
        <v>261</v>
      </c>
      <c r="H256" s="85">
        <v>1</v>
      </c>
      <c r="I256" s="83">
        <v>64.599999999999994</v>
      </c>
      <c r="J256" s="83">
        <v>64.599999999999994</v>
      </c>
    </row>
    <row r="257" spans="1:10" ht="26.4" x14ac:dyDescent="0.25">
      <c r="A257" s="125" t="s">
        <v>719</v>
      </c>
      <c r="B257" s="86" t="s">
        <v>755</v>
      </c>
      <c r="C257" s="125" t="s">
        <v>251</v>
      </c>
      <c r="D257" s="125" t="s">
        <v>9</v>
      </c>
      <c r="E257" s="152" t="s">
        <v>4</v>
      </c>
      <c r="F257" s="152"/>
      <c r="G257" s="87" t="s">
        <v>5</v>
      </c>
      <c r="H257" s="88">
        <v>3.956</v>
      </c>
      <c r="I257" s="89">
        <v>16.329999999999998</v>
      </c>
      <c r="J257" s="89">
        <v>64.599999999999994</v>
      </c>
    </row>
    <row r="258" spans="1:10" x14ac:dyDescent="0.25">
      <c r="A258" s="126"/>
      <c r="B258" s="126"/>
      <c r="C258" s="126"/>
      <c r="D258" s="126"/>
      <c r="E258" s="126" t="s">
        <v>740</v>
      </c>
      <c r="F258" s="90">
        <v>20.107618238459359</v>
      </c>
      <c r="G258" s="126" t="s">
        <v>741</v>
      </c>
      <c r="H258" s="90">
        <v>22.49</v>
      </c>
      <c r="I258" s="126" t="s">
        <v>742</v>
      </c>
      <c r="J258" s="90">
        <v>42.6</v>
      </c>
    </row>
    <row r="259" spans="1:10" x14ac:dyDescent="0.25">
      <c r="A259" s="126"/>
      <c r="B259" s="126"/>
      <c r="C259" s="126"/>
      <c r="D259" s="126"/>
      <c r="E259" s="126" t="s">
        <v>743</v>
      </c>
      <c r="F259" s="90">
        <v>13.13</v>
      </c>
      <c r="G259" s="126"/>
      <c r="H259" s="149" t="s">
        <v>744</v>
      </c>
      <c r="I259" s="149"/>
      <c r="J259" s="90">
        <v>77.73</v>
      </c>
    </row>
    <row r="260" spans="1:10" ht="14.4" thickBot="1" x14ac:dyDescent="0.3">
      <c r="A260" s="119"/>
      <c r="B260" s="119"/>
      <c r="C260" s="119"/>
      <c r="D260" s="119"/>
      <c r="E260" s="119"/>
      <c r="F260" s="119"/>
      <c r="G260" s="119" t="s">
        <v>745</v>
      </c>
      <c r="H260" s="91">
        <v>220</v>
      </c>
      <c r="I260" s="119" t="s">
        <v>746</v>
      </c>
      <c r="J260" s="120">
        <v>17100.599999999999</v>
      </c>
    </row>
    <row r="261" spans="1:10" ht="14.4" thickTop="1" x14ac:dyDescent="0.25">
      <c r="A261" s="4"/>
      <c r="B261" s="4"/>
      <c r="C261" s="4"/>
      <c r="D261" s="4"/>
      <c r="E261" s="4"/>
      <c r="F261" s="4"/>
      <c r="G261" s="4"/>
      <c r="H261" s="4"/>
      <c r="I261" s="4"/>
      <c r="J261" s="4"/>
    </row>
    <row r="262" spans="1:10" x14ac:dyDescent="0.25">
      <c r="A262" s="117" t="s">
        <v>286</v>
      </c>
      <c r="B262" s="97" t="s">
        <v>1</v>
      </c>
      <c r="C262" s="117" t="s">
        <v>206</v>
      </c>
      <c r="D262" s="117" t="s">
        <v>0</v>
      </c>
      <c r="E262" s="141" t="s">
        <v>3</v>
      </c>
      <c r="F262" s="141"/>
      <c r="G262" s="98" t="s">
        <v>207</v>
      </c>
      <c r="H262" s="97" t="s">
        <v>208</v>
      </c>
      <c r="I262" s="97" t="s">
        <v>209</v>
      </c>
      <c r="J262" s="97" t="s">
        <v>167</v>
      </c>
    </row>
    <row r="263" spans="1:10" ht="26.4" x14ac:dyDescent="0.25">
      <c r="A263" s="124" t="s">
        <v>717</v>
      </c>
      <c r="B263" s="2" t="s">
        <v>287</v>
      </c>
      <c r="C263" s="124" t="s">
        <v>251</v>
      </c>
      <c r="D263" s="124" t="s">
        <v>288</v>
      </c>
      <c r="E263" s="151" t="s">
        <v>754</v>
      </c>
      <c r="F263" s="151"/>
      <c r="G263" s="3" t="s">
        <v>226</v>
      </c>
      <c r="H263" s="85">
        <v>1</v>
      </c>
      <c r="I263" s="83">
        <v>0.54</v>
      </c>
      <c r="J263" s="83">
        <v>0.54</v>
      </c>
    </row>
    <row r="264" spans="1:10" ht="39.6" x14ac:dyDescent="0.25">
      <c r="A264" s="125" t="s">
        <v>719</v>
      </c>
      <c r="B264" s="86" t="s">
        <v>840</v>
      </c>
      <c r="C264" s="125" t="s">
        <v>251</v>
      </c>
      <c r="D264" s="125" t="s">
        <v>841</v>
      </c>
      <c r="E264" s="152" t="s">
        <v>804</v>
      </c>
      <c r="F264" s="152"/>
      <c r="G264" s="87" t="s">
        <v>808</v>
      </c>
      <c r="H264" s="88">
        <v>5.0000000000000001E-3</v>
      </c>
      <c r="I264" s="89">
        <v>11.1</v>
      </c>
      <c r="J264" s="89">
        <v>0.05</v>
      </c>
    </row>
    <row r="265" spans="1:10" ht="26.4" x14ac:dyDescent="0.25">
      <c r="A265" s="125" t="s">
        <v>719</v>
      </c>
      <c r="B265" s="86" t="s">
        <v>829</v>
      </c>
      <c r="C265" s="125" t="s">
        <v>251</v>
      </c>
      <c r="D265" s="125" t="s">
        <v>830</v>
      </c>
      <c r="E265" s="152" t="s">
        <v>4</v>
      </c>
      <c r="F265" s="152"/>
      <c r="G265" s="87" t="s">
        <v>5</v>
      </c>
      <c r="H265" s="88">
        <v>8.9999999999999993E-3</v>
      </c>
      <c r="I265" s="89">
        <v>20.84</v>
      </c>
      <c r="J265" s="89">
        <v>0.18</v>
      </c>
    </row>
    <row r="266" spans="1:10" ht="26.4" x14ac:dyDescent="0.25">
      <c r="A266" s="125" t="s">
        <v>719</v>
      </c>
      <c r="B266" s="86" t="s">
        <v>755</v>
      </c>
      <c r="C266" s="125" t="s">
        <v>251</v>
      </c>
      <c r="D266" s="125" t="s">
        <v>9</v>
      </c>
      <c r="E266" s="152" t="s">
        <v>4</v>
      </c>
      <c r="F266" s="152"/>
      <c r="G266" s="87" t="s">
        <v>5</v>
      </c>
      <c r="H266" s="88">
        <v>1.9E-2</v>
      </c>
      <c r="I266" s="89">
        <v>16.329999999999998</v>
      </c>
      <c r="J266" s="89">
        <v>0.31</v>
      </c>
    </row>
    <row r="267" spans="1:10" x14ac:dyDescent="0.25">
      <c r="A267" s="126"/>
      <c r="B267" s="126"/>
      <c r="C267" s="126"/>
      <c r="D267" s="126"/>
      <c r="E267" s="126" t="s">
        <v>740</v>
      </c>
      <c r="F267" s="90">
        <v>0.1557632398753894</v>
      </c>
      <c r="G267" s="126" t="s">
        <v>741</v>
      </c>
      <c r="H267" s="90">
        <v>0.17</v>
      </c>
      <c r="I267" s="126" t="s">
        <v>742</v>
      </c>
      <c r="J267" s="90">
        <v>0.33</v>
      </c>
    </row>
    <row r="268" spans="1:10" x14ac:dyDescent="0.25">
      <c r="A268" s="126"/>
      <c r="B268" s="126"/>
      <c r="C268" s="126"/>
      <c r="D268" s="126"/>
      <c r="E268" s="126" t="s">
        <v>743</v>
      </c>
      <c r="F268" s="90">
        <v>0.1</v>
      </c>
      <c r="G268" s="126"/>
      <c r="H268" s="149" t="s">
        <v>744</v>
      </c>
      <c r="I268" s="149"/>
      <c r="J268" s="90">
        <v>0.64</v>
      </c>
    </row>
    <row r="269" spans="1:10" ht="14.4" thickBot="1" x14ac:dyDescent="0.3">
      <c r="A269" s="119"/>
      <c r="B269" s="119"/>
      <c r="C269" s="119"/>
      <c r="D269" s="119"/>
      <c r="E269" s="119"/>
      <c r="F269" s="119"/>
      <c r="G269" s="119" t="s">
        <v>745</v>
      </c>
      <c r="H269" s="91">
        <v>1580</v>
      </c>
      <c r="I269" s="119" t="s">
        <v>746</v>
      </c>
      <c r="J269" s="120">
        <v>1011.2</v>
      </c>
    </row>
    <row r="270" spans="1:10" ht="14.4" thickTop="1" x14ac:dyDescent="0.25">
      <c r="A270" s="4"/>
      <c r="B270" s="4"/>
      <c r="C270" s="4"/>
      <c r="D270" s="4"/>
      <c r="E270" s="4"/>
      <c r="F270" s="4"/>
      <c r="G270" s="4"/>
      <c r="H270" s="4"/>
      <c r="I270" s="4"/>
      <c r="J270" s="4"/>
    </row>
    <row r="271" spans="1:10" x14ac:dyDescent="0.25">
      <c r="A271" s="117" t="s">
        <v>289</v>
      </c>
      <c r="B271" s="97" t="s">
        <v>1</v>
      </c>
      <c r="C271" s="117" t="s">
        <v>206</v>
      </c>
      <c r="D271" s="117" t="s">
        <v>0</v>
      </c>
      <c r="E271" s="141" t="s">
        <v>3</v>
      </c>
      <c r="F271" s="141"/>
      <c r="G271" s="98" t="s">
        <v>207</v>
      </c>
      <c r="H271" s="97" t="s">
        <v>208</v>
      </c>
      <c r="I271" s="97" t="s">
        <v>209</v>
      </c>
      <c r="J271" s="97" t="s">
        <v>167</v>
      </c>
    </row>
    <row r="272" spans="1:10" ht="26.4" x14ac:dyDescent="0.25">
      <c r="A272" s="124" t="s">
        <v>717</v>
      </c>
      <c r="B272" s="2" t="s">
        <v>290</v>
      </c>
      <c r="C272" s="124" t="s">
        <v>251</v>
      </c>
      <c r="D272" s="124" t="s">
        <v>291</v>
      </c>
      <c r="E272" s="151" t="s">
        <v>839</v>
      </c>
      <c r="F272" s="151"/>
      <c r="G272" s="3" t="s">
        <v>261</v>
      </c>
      <c r="H272" s="85">
        <v>1</v>
      </c>
      <c r="I272" s="83">
        <v>85.13</v>
      </c>
      <c r="J272" s="83">
        <v>85.13</v>
      </c>
    </row>
    <row r="273" spans="1:10" ht="52.8" x14ac:dyDescent="0.25">
      <c r="A273" s="125" t="s">
        <v>719</v>
      </c>
      <c r="B273" s="86" t="s">
        <v>842</v>
      </c>
      <c r="C273" s="125" t="s">
        <v>251</v>
      </c>
      <c r="D273" s="125" t="s">
        <v>843</v>
      </c>
      <c r="E273" s="152" t="s">
        <v>804</v>
      </c>
      <c r="F273" s="152"/>
      <c r="G273" s="87" t="s">
        <v>808</v>
      </c>
      <c r="H273" s="88">
        <v>6.0000000000000001E-3</v>
      </c>
      <c r="I273" s="89">
        <v>267.38</v>
      </c>
      <c r="J273" s="89">
        <v>1.6</v>
      </c>
    </row>
    <row r="274" spans="1:10" ht="52.8" x14ac:dyDescent="0.25">
      <c r="A274" s="125" t="s">
        <v>719</v>
      </c>
      <c r="B274" s="86" t="s">
        <v>846</v>
      </c>
      <c r="C274" s="125" t="s">
        <v>251</v>
      </c>
      <c r="D274" s="125" t="s">
        <v>847</v>
      </c>
      <c r="E274" s="152" t="s">
        <v>804</v>
      </c>
      <c r="F274" s="152"/>
      <c r="G274" s="87" t="s">
        <v>805</v>
      </c>
      <c r="H274" s="88">
        <v>3.0000000000000001E-3</v>
      </c>
      <c r="I274" s="89">
        <v>51.68</v>
      </c>
      <c r="J274" s="89">
        <v>0.15</v>
      </c>
    </row>
    <row r="275" spans="1:10" ht="26.4" x14ac:dyDescent="0.25">
      <c r="A275" s="125" t="s">
        <v>719</v>
      </c>
      <c r="B275" s="86" t="s">
        <v>848</v>
      </c>
      <c r="C275" s="125" t="s">
        <v>251</v>
      </c>
      <c r="D275" s="125" t="s">
        <v>849</v>
      </c>
      <c r="E275" s="152" t="s">
        <v>804</v>
      </c>
      <c r="F275" s="152"/>
      <c r="G275" s="87" t="s">
        <v>805</v>
      </c>
      <c r="H275" s="88">
        <v>0.254</v>
      </c>
      <c r="I275" s="89">
        <v>25.38</v>
      </c>
      <c r="J275" s="89">
        <v>6.44</v>
      </c>
    </row>
    <row r="276" spans="1:10" ht="26.4" x14ac:dyDescent="0.25">
      <c r="A276" s="125" t="s">
        <v>719</v>
      </c>
      <c r="B276" s="86" t="s">
        <v>844</v>
      </c>
      <c r="C276" s="125" t="s">
        <v>251</v>
      </c>
      <c r="D276" s="125" t="s">
        <v>845</v>
      </c>
      <c r="E276" s="152" t="s">
        <v>804</v>
      </c>
      <c r="F276" s="152"/>
      <c r="G276" s="87" t="s">
        <v>808</v>
      </c>
      <c r="H276" s="88">
        <v>0.27400000000000002</v>
      </c>
      <c r="I276" s="89">
        <v>33.4</v>
      </c>
      <c r="J276" s="89">
        <v>9.15</v>
      </c>
    </row>
    <row r="277" spans="1:10" ht="26.4" x14ac:dyDescent="0.25">
      <c r="A277" s="125" t="s">
        <v>719</v>
      </c>
      <c r="B277" s="86" t="s">
        <v>755</v>
      </c>
      <c r="C277" s="125" t="s">
        <v>251</v>
      </c>
      <c r="D277" s="125" t="s">
        <v>9</v>
      </c>
      <c r="E277" s="152" t="s">
        <v>4</v>
      </c>
      <c r="F277" s="152"/>
      <c r="G277" s="87" t="s">
        <v>5</v>
      </c>
      <c r="H277" s="88">
        <v>0.65900000000000003</v>
      </c>
      <c r="I277" s="89">
        <v>16.329999999999998</v>
      </c>
      <c r="J277" s="89">
        <v>10.76</v>
      </c>
    </row>
    <row r="278" spans="1:10" ht="26.4" x14ac:dyDescent="0.25">
      <c r="A278" s="123" t="s">
        <v>758</v>
      </c>
      <c r="B278" s="92" t="s">
        <v>850</v>
      </c>
      <c r="C278" s="123" t="s">
        <v>251</v>
      </c>
      <c r="D278" s="123" t="s">
        <v>851</v>
      </c>
      <c r="E278" s="150" t="s">
        <v>10</v>
      </c>
      <c r="F278" s="150"/>
      <c r="G278" s="93" t="s">
        <v>261</v>
      </c>
      <c r="H278" s="94">
        <v>1.25</v>
      </c>
      <c r="I278" s="95">
        <v>45.63</v>
      </c>
      <c r="J278" s="95">
        <v>57.03</v>
      </c>
    </row>
    <row r="279" spans="1:10" x14ac:dyDescent="0.25">
      <c r="A279" s="126"/>
      <c r="B279" s="126"/>
      <c r="C279" s="126"/>
      <c r="D279" s="126"/>
      <c r="E279" s="126" t="s">
        <v>740</v>
      </c>
      <c r="F279" s="90">
        <v>8.3828943642027749</v>
      </c>
      <c r="G279" s="126" t="s">
        <v>741</v>
      </c>
      <c r="H279" s="90">
        <v>9.3800000000000008</v>
      </c>
      <c r="I279" s="126" t="s">
        <v>742</v>
      </c>
      <c r="J279" s="90">
        <v>17.760000000000002</v>
      </c>
    </row>
    <row r="280" spans="1:10" x14ac:dyDescent="0.25">
      <c r="A280" s="126"/>
      <c r="B280" s="126"/>
      <c r="C280" s="126"/>
      <c r="D280" s="126"/>
      <c r="E280" s="126" t="s">
        <v>743</v>
      </c>
      <c r="F280" s="90">
        <v>17.309999999999999</v>
      </c>
      <c r="G280" s="126"/>
      <c r="H280" s="149" t="s">
        <v>744</v>
      </c>
      <c r="I280" s="149"/>
      <c r="J280" s="90">
        <v>102.44</v>
      </c>
    </row>
    <row r="281" spans="1:10" ht="14.4" thickBot="1" x14ac:dyDescent="0.3">
      <c r="A281" s="119"/>
      <c r="B281" s="119"/>
      <c r="C281" s="119"/>
      <c r="D281" s="119"/>
      <c r="E281" s="119"/>
      <c r="F281" s="119"/>
      <c r="G281" s="119" t="s">
        <v>745</v>
      </c>
      <c r="H281" s="91">
        <v>135</v>
      </c>
      <c r="I281" s="119" t="s">
        <v>746</v>
      </c>
      <c r="J281" s="120">
        <v>13829.4</v>
      </c>
    </row>
    <row r="282" spans="1:10" ht="14.4" thickTop="1" x14ac:dyDescent="0.25">
      <c r="A282" s="4"/>
      <c r="B282" s="4"/>
      <c r="C282" s="4"/>
      <c r="D282" s="4"/>
      <c r="E282" s="4"/>
      <c r="F282" s="4"/>
      <c r="G282" s="4"/>
      <c r="H282" s="4"/>
      <c r="I282" s="4"/>
      <c r="J282" s="4"/>
    </row>
    <row r="283" spans="1:10" x14ac:dyDescent="0.25">
      <c r="A283" s="116" t="s">
        <v>177</v>
      </c>
      <c r="B283" s="116"/>
      <c r="C283" s="116"/>
      <c r="D283" s="116" t="s">
        <v>178</v>
      </c>
      <c r="E283" s="116"/>
      <c r="F283" s="138"/>
      <c r="G283" s="138"/>
      <c r="H283" s="82"/>
      <c r="I283" s="116"/>
      <c r="J283" s="80">
        <v>717586.61</v>
      </c>
    </row>
    <row r="284" spans="1:10" x14ac:dyDescent="0.25">
      <c r="A284" s="117" t="s">
        <v>292</v>
      </c>
      <c r="B284" s="97" t="s">
        <v>1</v>
      </c>
      <c r="C284" s="117" t="s">
        <v>206</v>
      </c>
      <c r="D284" s="117" t="s">
        <v>0</v>
      </c>
      <c r="E284" s="141" t="s">
        <v>3</v>
      </c>
      <c r="F284" s="141"/>
      <c r="G284" s="98" t="s">
        <v>207</v>
      </c>
      <c r="H284" s="97" t="s">
        <v>208</v>
      </c>
      <c r="I284" s="97" t="s">
        <v>209</v>
      </c>
      <c r="J284" s="97" t="s">
        <v>167</v>
      </c>
    </row>
    <row r="285" spans="1:10" ht="26.4" x14ac:dyDescent="0.25">
      <c r="A285" s="124" t="s">
        <v>717</v>
      </c>
      <c r="B285" s="2" t="s">
        <v>1630</v>
      </c>
      <c r="C285" s="124" t="s">
        <v>251</v>
      </c>
      <c r="D285" s="124" t="s">
        <v>1631</v>
      </c>
      <c r="E285" s="151" t="s">
        <v>754</v>
      </c>
      <c r="F285" s="151"/>
      <c r="G285" s="3" t="s">
        <v>301</v>
      </c>
      <c r="H285" s="85">
        <v>1</v>
      </c>
      <c r="I285" s="83">
        <v>16.579999999999998</v>
      </c>
      <c r="J285" s="83">
        <v>16.579999999999998</v>
      </c>
    </row>
    <row r="286" spans="1:10" ht="26.4" x14ac:dyDescent="0.25">
      <c r="A286" s="125" t="s">
        <v>719</v>
      </c>
      <c r="B286" s="86" t="s">
        <v>984</v>
      </c>
      <c r="C286" s="125" t="s">
        <v>251</v>
      </c>
      <c r="D286" s="125" t="s">
        <v>985</v>
      </c>
      <c r="E286" s="152" t="s">
        <v>754</v>
      </c>
      <c r="F286" s="152"/>
      <c r="G286" s="87" t="s">
        <v>301</v>
      </c>
      <c r="H286" s="88">
        <v>1</v>
      </c>
      <c r="I286" s="89">
        <v>11.85</v>
      </c>
      <c r="J286" s="89">
        <v>11.85</v>
      </c>
    </row>
    <row r="287" spans="1:10" ht="26.4" x14ac:dyDescent="0.25">
      <c r="A287" s="125" t="s">
        <v>719</v>
      </c>
      <c r="B287" s="86" t="s">
        <v>864</v>
      </c>
      <c r="C287" s="125" t="s">
        <v>251</v>
      </c>
      <c r="D287" s="125" t="s">
        <v>865</v>
      </c>
      <c r="E287" s="152" t="s">
        <v>4</v>
      </c>
      <c r="F287" s="152"/>
      <c r="G287" s="87" t="s">
        <v>5</v>
      </c>
      <c r="H287" s="88">
        <v>0.151</v>
      </c>
      <c r="I287" s="89">
        <v>20.73</v>
      </c>
      <c r="J287" s="89">
        <v>3.13</v>
      </c>
    </row>
    <row r="288" spans="1:10" ht="26.4" x14ac:dyDescent="0.25">
      <c r="A288" s="125" t="s">
        <v>719</v>
      </c>
      <c r="B288" s="86" t="s">
        <v>866</v>
      </c>
      <c r="C288" s="125" t="s">
        <v>251</v>
      </c>
      <c r="D288" s="125" t="s">
        <v>867</v>
      </c>
      <c r="E288" s="152" t="s">
        <v>4</v>
      </c>
      <c r="F288" s="152"/>
      <c r="G288" s="87" t="s">
        <v>5</v>
      </c>
      <c r="H288" s="88">
        <v>4.9000000000000002E-2</v>
      </c>
      <c r="I288" s="89">
        <v>16.170000000000002</v>
      </c>
      <c r="J288" s="89">
        <v>0.79</v>
      </c>
    </row>
    <row r="289" spans="1:10" ht="26.4" x14ac:dyDescent="0.25">
      <c r="A289" s="123" t="s">
        <v>758</v>
      </c>
      <c r="B289" s="92" t="s">
        <v>868</v>
      </c>
      <c r="C289" s="123" t="s">
        <v>251</v>
      </c>
      <c r="D289" s="123" t="s">
        <v>869</v>
      </c>
      <c r="E289" s="150" t="s">
        <v>10</v>
      </c>
      <c r="F289" s="150"/>
      <c r="G289" s="93" t="s">
        <v>301</v>
      </c>
      <c r="H289" s="94">
        <v>2.5000000000000001E-2</v>
      </c>
      <c r="I289" s="95">
        <v>23.17</v>
      </c>
      <c r="J289" s="95">
        <v>0.56999999999999995</v>
      </c>
    </row>
    <row r="290" spans="1:10" ht="26.4" x14ac:dyDescent="0.25">
      <c r="A290" s="123" t="s">
        <v>758</v>
      </c>
      <c r="B290" s="92" t="s">
        <v>870</v>
      </c>
      <c r="C290" s="123" t="s">
        <v>251</v>
      </c>
      <c r="D290" s="123" t="s">
        <v>871</v>
      </c>
      <c r="E290" s="150" t="s">
        <v>10</v>
      </c>
      <c r="F290" s="150"/>
      <c r="G290" s="93" t="s">
        <v>2</v>
      </c>
      <c r="H290" s="94">
        <v>1.19</v>
      </c>
      <c r="I290" s="95">
        <v>0.21</v>
      </c>
      <c r="J290" s="95">
        <v>0.24</v>
      </c>
    </row>
    <row r="291" spans="1:10" x14ac:dyDescent="0.25">
      <c r="A291" s="126"/>
      <c r="B291" s="126"/>
      <c r="C291" s="126"/>
      <c r="D291" s="126"/>
      <c r="E291" s="126" t="s">
        <v>740</v>
      </c>
      <c r="F291" s="90">
        <v>1.6378740677806098</v>
      </c>
      <c r="G291" s="126" t="s">
        <v>741</v>
      </c>
      <c r="H291" s="90">
        <v>1.83</v>
      </c>
      <c r="I291" s="126" t="s">
        <v>742</v>
      </c>
      <c r="J291" s="90">
        <v>3.4699999999999998</v>
      </c>
    </row>
    <row r="292" spans="1:10" x14ac:dyDescent="0.25">
      <c r="A292" s="126"/>
      <c r="B292" s="126"/>
      <c r="C292" s="126"/>
      <c r="D292" s="126"/>
      <c r="E292" s="126" t="s">
        <v>743</v>
      </c>
      <c r="F292" s="90">
        <v>3.37</v>
      </c>
      <c r="G292" s="126"/>
      <c r="H292" s="149" t="s">
        <v>744</v>
      </c>
      <c r="I292" s="149"/>
      <c r="J292" s="90">
        <v>19.95</v>
      </c>
    </row>
    <row r="293" spans="1:10" ht="14.4" thickBot="1" x14ac:dyDescent="0.3">
      <c r="A293" s="119"/>
      <c r="B293" s="119"/>
      <c r="C293" s="119"/>
      <c r="D293" s="119"/>
      <c r="E293" s="119"/>
      <c r="F293" s="119"/>
      <c r="G293" s="119" t="s">
        <v>745</v>
      </c>
      <c r="H293" s="91">
        <v>56.4</v>
      </c>
      <c r="I293" s="119" t="s">
        <v>746</v>
      </c>
      <c r="J293" s="120">
        <v>1125.18</v>
      </c>
    </row>
    <row r="294" spans="1:10" ht="14.4" thickTop="1" x14ac:dyDescent="0.25">
      <c r="A294" s="4"/>
      <c r="B294" s="4"/>
      <c r="C294" s="4"/>
      <c r="D294" s="4"/>
      <c r="E294" s="4"/>
      <c r="F294" s="4"/>
      <c r="G294" s="4"/>
      <c r="H294" s="4"/>
      <c r="I294" s="4"/>
      <c r="J294" s="4"/>
    </row>
    <row r="295" spans="1:10" x14ac:dyDescent="0.25">
      <c r="A295" s="117" t="s">
        <v>295</v>
      </c>
      <c r="B295" s="97" t="s">
        <v>1</v>
      </c>
      <c r="C295" s="117" t="s">
        <v>206</v>
      </c>
      <c r="D295" s="117" t="s">
        <v>0</v>
      </c>
      <c r="E295" s="141" t="s">
        <v>3</v>
      </c>
      <c r="F295" s="141"/>
      <c r="G295" s="98" t="s">
        <v>207</v>
      </c>
      <c r="H295" s="97" t="s">
        <v>208</v>
      </c>
      <c r="I295" s="97" t="s">
        <v>209</v>
      </c>
      <c r="J295" s="97" t="s">
        <v>167</v>
      </c>
    </row>
    <row r="296" spans="1:10" ht="26.4" x14ac:dyDescent="0.25">
      <c r="A296" s="124" t="s">
        <v>717</v>
      </c>
      <c r="B296" s="2" t="s">
        <v>299</v>
      </c>
      <c r="C296" s="124" t="s">
        <v>251</v>
      </c>
      <c r="D296" s="124" t="s">
        <v>300</v>
      </c>
      <c r="E296" s="151" t="s">
        <v>754</v>
      </c>
      <c r="F296" s="151"/>
      <c r="G296" s="3" t="s">
        <v>301</v>
      </c>
      <c r="H296" s="85">
        <v>1</v>
      </c>
      <c r="I296" s="83">
        <v>15.58</v>
      </c>
      <c r="J296" s="83">
        <v>15.58</v>
      </c>
    </row>
    <row r="297" spans="1:10" ht="26.4" x14ac:dyDescent="0.25">
      <c r="A297" s="125" t="s">
        <v>719</v>
      </c>
      <c r="B297" s="86" t="s">
        <v>862</v>
      </c>
      <c r="C297" s="125" t="s">
        <v>251</v>
      </c>
      <c r="D297" s="125" t="s">
        <v>863</v>
      </c>
      <c r="E297" s="152" t="s">
        <v>754</v>
      </c>
      <c r="F297" s="152"/>
      <c r="G297" s="87" t="s">
        <v>301</v>
      </c>
      <c r="H297" s="88">
        <v>1</v>
      </c>
      <c r="I297" s="89">
        <v>11.87</v>
      </c>
      <c r="J297" s="89">
        <v>11.87</v>
      </c>
    </row>
    <row r="298" spans="1:10" ht="26.4" x14ac:dyDescent="0.25">
      <c r="A298" s="125" t="s">
        <v>719</v>
      </c>
      <c r="B298" s="86" t="s">
        <v>864</v>
      </c>
      <c r="C298" s="125" t="s">
        <v>251</v>
      </c>
      <c r="D298" s="125" t="s">
        <v>865</v>
      </c>
      <c r="E298" s="152" t="s">
        <v>4</v>
      </c>
      <c r="F298" s="152"/>
      <c r="G298" s="87" t="s">
        <v>5</v>
      </c>
      <c r="H298" s="88">
        <v>0.11550000000000001</v>
      </c>
      <c r="I298" s="89">
        <v>20.73</v>
      </c>
      <c r="J298" s="89">
        <v>2.39</v>
      </c>
    </row>
    <row r="299" spans="1:10" ht="26.4" x14ac:dyDescent="0.25">
      <c r="A299" s="125" t="s">
        <v>719</v>
      </c>
      <c r="B299" s="86" t="s">
        <v>866</v>
      </c>
      <c r="C299" s="125" t="s">
        <v>251</v>
      </c>
      <c r="D299" s="125" t="s">
        <v>867</v>
      </c>
      <c r="E299" s="152" t="s">
        <v>4</v>
      </c>
      <c r="F299" s="152"/>
      <c r="G299" s="87" t="s">
        <v>5</v>
      </c>
      <c r="H299" s="88">
        <v>3.7499999999999999E-2</v>
      </c>
      <c r="I299" s="89">
        <v>16.170000000000002</v>
      </c>
      <c r="J299" s="89">
        <v>0.6</v>
      </c>
    </row>
    <row r="300" spans="1:10" ht="26.4" x14ac:dyDescent="0.25">
      <c r="A300" s="123" t="s">
        <v>758</v>
      </c>
      <c r="B300" s="92" t="s">
        <v>868</v>
      </c>
      <c r="C300" s="123" t="s">
        <v>251</v>
      </c>
      <c r="D300" s="123" t="s">
        <v>869</v>
      </c>
      <c r="E300" s="150" t="s">
        <v>10</v>
      </c>
      <c r="F300" s="150"/>
      <c r="G300" s="93" t="s">
        <v>301</v>
      </c>
      <c r="H300" s="94">
        <v>2.5000000000000001E-2</v>
      </c>
      <c r="I300" s="95">
        <v>23.17</v>
      </c>
      <c r="J300" s="95">
        <v>0.56999999999999995</v>
      </c>
    </row>
    <row r="301" spans="1:10" ht="26.4" x14ac:dyDescent="0.25">
      <c r="A301" s="123" t="s">
        <v>758</v>
      </c>
      <c r="B301" s="92" t="s">
        <v>870</v>
      </c>
      <c r="C301" s="123" t="s">
        <v>251</v>
      </c>
      <c r="D301" s="123" t="s">
        <v>871</v>
      </c>
      <c r="E301" s="150" t="s">
        <v>10</v>
      </c>
      <c r="F301" s="150"/>
      <c r="G301" s="93" t="s">
        <v>2</v>
      </c>
      <c r="H301" s="94">
        <v>0.72399999999999998</v>
      </c>
      <c r="I301" s="95">
        <v>0.21</v>
      </c>
      <c r="J301" s="95">
        <v>0.15</v>
      </c>
    </row>
    <row r="302" spans="1:10" x14ac:dyDescent="0.25">
      <c r="A302" s="126"/>
      <c r="B302" s="126"/>
      <c r="C302" s="126"/>
      <c r="D302" s="126"/>
      <c r="E302" s="126" t="s">
        <v>740</v>
      </c>
      <c r="F302" s="90">
        <v>1.1705843481544416</v>
      </c>
      <c r="G302" s="126" t="s">
        <v>741</v>
      </c>
      <c r="H302" s="90">
        <v>1.31</v>
      </c>
      <c r="I302" s="126" t="s">
        <v>742</v>
      </c>
      <c r="J302" s="90">
        <v>2.48</v>
      </c>
    </row>
    <row r="303" spans="1:10" x14ac:dyDescent="0.25">
      <c r="A303" s="126"/>
      <c r="B303" s="126"/>
      <c r="C303" s="126"/>
      <c r="D303" s="126"/>
      <c r="E303" s="126" t="s">
        <v>743</v>
      </c>
      <c r="F303" s="90">
        <v>3.16</v>
      </c>
      <c r="G303" s="126"/>
      <c r="H303" s="149" t="s">
        <v>744</v>
      </c>
      <c r="I303" s="149"/>
      <c r="J303" s="90">
        <v>18.739999999999998</v>
      </c>
    </row>
    <row r="304" spans="1:10" ht="14.4" thickBot="1" x14ac:dyDescent="0.3">
      <c r="A304" s="119"/>
      <c r="B304" s="119"/>
      <c r="C304" s="119"/>
      <c r="D304" s="119"/>
      <c r="E304" s="119"/>
      <c r="F304" s="119"/>
      <c r="G304" s="119" t="s">
        <v>745</v>
      </c>
      <c r="H304" s="91">
        <v>795.8</v>
      </c>
      <c r="I304" s="119" t="s">
        <v>746</v>
      </c>
      <c r="J304" s="120">
        <v>14913.29</v>
      </c>
    </row>
    <row r="305" spans="1:10" ht="14.4" thickTop="1" x14ac:dyDescent="0.25">
      <c r="A305" s="4"/>
      <c r="B305" s="4"/>
      <c r="C305" s="4"/>
      <c r="D305" s="4"/>
      <c r="E305" s="4"/>
      <c r="F305" s="4"/>
      <c r="G305" s="4"/>
      <c r="H305" s="4"/>
      <c r="I305" s="4"/>
      <c r="J305" s="4"/>
    </row>
    <row r="306" spans="1:10" x14ac:dyDescent="0.25">
      <c r="A306" s="117" t="s">
        <v>296</v>
      </c>
      <c r="B306" s="97" t="s">
        <v>1</v>
      </c>
      <c r="C306" s="117" t="s">
        <v>206</v>
      </c>
      <c r="D306" s="117" t="s">
        <v>0</v>
      </c>
      <c r="E306" s="141" t="s">
        <v>3</v>
      </c>
      <c r="F306" s="141"/>
      <c r="G306" s="98" t="s">
        <v>207</v>
      </c>
      <c r="H306" s="97" t="s">
        <v>208</v>
      </c>
      <c r="I306" s="97" t="s">
        <v>209</v>
      </c>
      <c r="J306" s="97" t="s">
        <v>167</v>
      </c>
    </row>
    <row r="307" spans="1:10" ht="26.4" x14ac:dyDescent="0.25">
      <c r="A307" s="124" t="s">
        <v>717</v>
      </c>
      <c r="B307" s="2" t="s">
        <v>1632</v>
      </c>
      <c r="C307" s="124" t="s">
        <v>251</v>
      </c>
      <c r="D307" s="124" t="s">
        <v>1633</v>
      </c>
      <c r="E307" s="151" t="s">
        <v>754</v>
      </c>
      <c r="F307" s="151"/>
      <c r="G307" s="3" t="s">
        <v>301</v>
      </c>
      <c r="H307" s="85">
        <v>1</v>
      </c>
      <c r="I307" s="83">
        <v>13.94</v>
      </c>
      <c r="J307" s="83">
        <v>13.94</v>
      </c>
    </row>
    <row r="308" spans="1:10" ht="26.4" x14ac:dyDescent="0.25">
      <c r="A308" s="125" t="s">
        <v>719</v>
      </c>
      <c r="B308" s="86" t="s">
        <v>1738</v>
      </c>
      <c r="C308" s="125" t="s">
        <v>251</v>
      </c>
      <c r="D308" s="125" t="s">
        <v>1739</v>
      </c>
      <c r="E308" s="152" t="s">
        <v>754</v>
      </c>
      <c r="F308" s="152"/>
      <c r="G308" s="87" t="s">
        <v>301</v>
      </c>
      <c r="H308" s="88">
        <v>1</v>
      </c>
      <c r="I308" s="89">
        <v>10.98</v>
      </c>
      <c r="J308" s="89">
        <v>10.98</v>
      </c>
    </row>
    <row r="309" spans="1:10" ht="26.4" x14ac:dyDescent="0.25">
      <c r="A309" s="125" t="s">
        <v>719</v>
      </c>
      <c r="B309" s="86" t="s">
        <v>864</v>
      </c>
      <c r="C309" s="125" t="s">
        <v>251</v>
      </c>
      <c r="D309" s="125" t="s">
        <v>865</v>
      </c>
      <c r="E309" s="152" t="s">
        <v>4</v>
      </c>
      <c r="F309" s="152"/>
      <c r="G309" s="87" t="s">
        <v>5</v>
      </c>
      <c r="H309" s="88">
        <v>8.8999999999999996E-2</v>
      </c>
      <c r="I309" s="89">
        <v>20.73</v>
      </c>
      <c r="J309" s="89">
        <v>1.84</v>
      </c>
    </row>
    <row r="310" spans="1:10" ht="26.4" x14ac:dyDescent="0.25">
      <c r="A310" s="125" t="s">
        <v>719</v>
      </c>
      <c r="B310" s="86" t="s">
        <v>866</v>
      </c>
      <c r="C310" s="125" t="s">
        <v>251</v>
      </c>
      <c r="D310" s="125" t="s">
        <v>867</v>
      </c>
      <c r="E310" s="152" t="s">
        <v>4</v>
      </c>
      <c r="F310" s="152"/>
      <c r="G310" s="87" t="s">
        <v>5</v>
      </c>
      <c r="H310" s="88">
        <v>2.9000000000000001E-2</v>
      </c>
      <c r="I310" s="89">
        <v>16.170000000000002</v>
      </c>
      <c r="J310" s="89">
        <v>0.46</v>
      </c>
    </row>
    <row r="311" spans="1:10" ht="26.4" x14ac:dyDescent="0.25">
      <c r="A311" s="123" t="s">
        <v>758</v>
      </c>
      <c r="B311" s="92" t="s">
        <v>868</v>
      </c>
      <c r="C311" s="123" t="s">
        <v>251</v>
      </c>
      <c r="D311" s="123" t="s">
        <v>869</v>
      </c>
      <c r="E311" s="150" t="s">
        <v>10</v>
      </c>
      <c r="F311" s="150"/>
      <c r="G311" s="93" t="s">
        <v>301</v>
      </c>
      <c r="H311" s="94">
        <v>2.5000000000000001E-2</v>
      </c>
      <c r="I311" s="95">
        <v>23.17</v>
      </c>
      <c r="J311" s="95">
        <v>0.56999999999999995</v>
      </c>
    </row>
    <row r="312" spans="1:10" ht="26.4" x14ac:dyDescent="0.25">
      <c r="A312" s="123" t="s">
        <v>758</v>
      </c>
      <c r="B312" s="92" t="s">
        <v>870</v>
      </c>
      <c r="C312" s="123" t="s">
        <v>251</v>
      </c>
      <c r="D312" s="123" t="s">
        <v>871</v>
      </c>
      <c r="E312" s="150" t="s">
        <v>10</v>
      </c>
      <c r="F312" s="150"/>
      <c r="G312" s="93" t="s">
        <v>2</v>
      </c>
      <c r="H312" s="94">
        <v>0.46550000000000002</v>
      </c>
      <c r="I312" s="95">
        <v>0.21</v>
      </c>
      <c r="J312" s="95">
        <v>0.09</v>
      </c>
    </row>
    <row r="313" spans="1:10" x14ac:dyDescent="0.25">
      <c r="A313" s="126"/>
      <c r="B313" s="126"/>
      <c r="C313" s="126"/>
      <c r="D313" s="126"/>
      <c r="E313" s="126" t="s">
        <v>740</v>
      </c>
      <c r="F313" s="90">
        <v>0.85905786840366283</v>
      </c>
      <c r="G313" s="126" t="s">
        <v>741</v>
      </c>
      <c r="H313" s="90">
        <v>0.96</v>
      </c>
      <c r="I313" s="126" t="s">
        <v>742</v>
      </c>
      <c r="J313" s="90">
        <v>1.82</v>
      </c>
    </row>
    <row r="314" spans="1:10" x14ac:dyDescent="0.25">
      <c r="A314" s="126"/>
      <c r="B314" s="126"/>
      <c r="C314" s="126"/>
      <c r="D314" s="126"/>
      <c r="E314" s="126" t="s">
        <v>743</v>
      </c>
      <c r="F314" s="90">
        <v>2.83</v>
      </c>
      <c r="G314" s="126"/>
      <c r="H314" s="149" t="s">
        <v>744</v>
      </c>
      <c r="I314" s="149"/>
      <c r="J314" s="90">
        <v>16.77</v>
      </c>
    </row>
    <row r="315" spans="1:10" ht="14.4" thickBot="1" x14ac:dyDescent="0.3">
      <c r="A315" s="119"/>
      <c r="B315" s="119"/>
      <c r="C315" s="119"/>
      <c r="D315" s="119"/>
      <c r="E315" s="119"/>
      <c r="F315" s="119"/>
      <c r="G315" s="119" t="s">
        <v>745</v>
      </c>
      <c r="H315" s="91">
        <v>475.8</v>
      </c>
      <c r="I315" s="119" t="s">
        <v>746</v>
      </c>
      <c r="J315" s="120">
        <v>7979.16</v>
      </c>
    </row>
    <row r="316" spans="1:10" ht="14.4" thickTop="1" x14ac:dyDescent="0.25">
      <c r="A316" s="4"/>
      <c r="B316" s="4"/>
      <c r="C316" s="4"/>
      <c r="D316" s="4"/>
      <c r="E316" s="4"/>
      <c r="F316" s="4"/>
      <c r="G316" s="4"/>
      <c r="H316" s="4"/>
      <c r="I316" s="4"/>
      <c r="J316" s="4"/>
    </row>
    <row r="317" spans="1:10" x14ac:dyDescent="0.25">
      <c r="A317" s="117" t="s">
        <v>297</v>
      </c>
      <c r="B317" s="97" t="s">
        <v>1</v>
      </c>
      <c r="C317" s="117" t="s">
        <v>206</v>
      </c>
      <c r="D317" s="117" t="s">
        <v>0</v>
      </c>
      <c r="E317" s="141" t="s">
        <v>3</v>
      </c>
      <c r="F317" s="141"/>
      <c r="G317" s="98" t="s">
        <v>207</v>
      </c>
      <c r="H317" s="97" t="s">
        <v>208</v>
      </c>
      <c r="I317" s="97" t="s">
        <v>209</v>
      </c>
      <c r="J317" s="97" t="s">
        <v>167</v>
      </c>
    </row>
    <row r="318" spans="1:10" ht="26.4" x14ac:dyDescent="0.25">
      <c r="A318" s="124" t="s">
        <v>717</v>
      </c>
      <c r="B318" s="2" t="s">
        <v>1634</v>
      </c>
      <c r="C318" s="124" t="s">
        <v>251</v>
      </c>
      <c r="D318" s="124" t="s">
        <v>1635</v>
      </c>
      <c r="E318" s="151" t="s">
        <v>754</v>
      </c>
      <c r="F318" s="151"/>
      <c r="G318" s="3" t="s">
        <v>301</v>
      </c>
      <c r="H318" s="85">
        <v>1</v>
      </c>
      <c r="I318" s="83">
        <v>11.8</v>
      </c>
      <c r="J318" s="83">
        <v>11.8</v>
      </c>
    </row>
    <row r="319" spans="1:10" ht="26.4" x14ac:dyDescent="0.25">
      <c r="A319" s="125" t="s">
        <v>719</v>
      </c>
      <c r="B319" s="86" t="s">
        <v>1740</v>
      </c>
      <c r="C319" s="125" t="s">
        <v>251</v>
      </c>
      <c r="D319" s="125" t="s">
        <v>1741</v>
      </c>
      <c r="E319" s="152" t="s">
        <v>754</v>
      </c>
      <c r="F319" s="152"/>
      <c r="G319" s="87" t="s">
        <v>301</v>
      </c>
      <c r="H319" s="88">
        <v>1</v>
      </c>
      <c r="I319" s="89">
        <v>9.42</v>
      </c>
      <c r="J319" s="89">
        <v>9.42</v>
      </c>
    </row>
    <row r="320" spans="1:10" ht="26.4" x14ac:dyDescent="0.25">
      <c r="A320" s="125" t="s">
        <v>719</v>
      </c>
      <c r="B320" s="86" t="s">
        <v>864</v>
      </c>
      <c r="C320" s="125" t="s">
        <v>251</v>
      </c>
      <c r="D320" s="125" t="s">
        <v>865</v>
      </c>
      <c r="E320" s="152" t="s">
        <v>4</v>
      </c>
      <c r="F320" s="152"/>
      <c r="G320" s="87" t="s">
        <v>5</v>
      </c>
      <c r="H320" s="88">
        <v>6.8000000000000005E-2</v>
      </c>
      <c r="I320" s="89">
        <v>20.73</v>
      </c>
      <c r="J320" s="89">
        <v>1.4</v>
      </c>
    </row>
    <row r="321" spans="1:10" ht="26.4" x14ac:dyDescent="0.25">
      <c r="A321" s="125" t="s">
        <v>719</v>
      </c>
      <c r="B321" s="86" t="s">
        <v>866</v>
      </c>
      <c r="C321" s="125" t="s">
        <v>251</v>
      </c>
      <c r="D321" s="125" t="s">
        <v>867</v>
      </c>
      <c r="E321" s="152" t="s">
        <v>4</v>
      </c>
      <c r="F321" s="152"/>
      <c r="G321" s="87" t="s">
        <v>5</v>
      </c>
      <c r="H321" s="88">
        <v>2.1999999999999999E-2</v>
      </c>
      <c r="I321" s="89">
        <v>16.170000000000002</v>
      </c>
      <c r="J321" s="89">
        <v>0.35</v>
      </c>
    </row>
    <row r="322" spans="1:10" ht="26.4" x14ac:dyDescent="0.25">
      <c r="A322" s="123" t="s">
        <v>758</v>
      </c>
      <c r="B322" s="92" t="s">
        <v>868</v>
      </c>
      <c r="C322" s="123" t="s">
        <v>251</v>
      </c>
      <c r="D322" s="123" t="s">
        <v>869</v>
      </c>
      <c r="E322" s="150" t="s">
        <v>10</v>
      </c>
      <c r="F322" s="150"/>
      <c r="G322" s="93" t="s">
        <v>301</v>
      </c>
      <c r="H322" s="94">
        <v>2.5000000000000001E-2</v>
      </c>
      <c r="I322" s="95">
        <v>23.17</v>
      </c>
      <c r="J322" s="95">
        <v>0.56999999999999995</v>
      </c>
    </row>
    <row r="323" spans="1:10" ht="26.4" x14ac:dyDescent="0.25">
      <c r="A323" s="123" t="s">
        <v>758</v>
      </c>
      <c r="B323" s="92" t="s">
        <v>870</v>
      </c>
      <c r="C323" s="123" t="s">
        <v>251</v>
      </c>
      <c r="D323" s="123" t="s">
        <v>871</v>
      </c>
      <c r="E323" s="150" t="s">
        <v>10</v>
      </c>
      <c r="F323" s="150"/>
      <c r="G323" s="93" t="s">
        <v>2</v>
      </c>
      <c r="H323" s="94">
        <v>0.30599999999999999</v>
      </c>
      <c r="I323" s="95">
        <v>0.21</v>
      </c>
      <c r="J323" s="95">
        <v>0.06</v>
      </c>
    </row>
    <row r="324" spans="1:10" x14ac:dyDescent="0.25">
      <c r="A324" s="126"/>
      <c r="B324" s="126"/>
      <c r="C324" s="126"/>
      <c r="D324" s="126"/>
      <c r="E324" s="126" t="s">
        <v>740</v>
      </c>
      <c r="F324" s="90">
        <v>0.64193335221372605</v>
      </c>
      <c r="G324" s="126" t="s">
        <v>741</v>
      </c>
      <c r="H324" s="90">
        <v>0.72</v>
      </c>
      <c r="I324" s="126" t="s">
        <v>742</v>
      </c>
      <c r="J324" s="90">
        <v>1.36</v>
      </c>
    </row>
    <row r="325" spans="1:10" x14ac:dyDescent="0.25">
      <c r="A325" s="126"/>
      <c r="B325" s="126"/>
      <c r="C325" s="126"/>
      <c r="D325" s="126"/>
      <c r="E325" s="126" t="s">
        <v>743</v>
      </c>
      <c r="F325" s="90">
        <v>2.4</v>
      </c>
      <c r="G325" s="126"/>
      <c r="H325" s="149" t="s">
        <v>744</v>
      </c>
      <c r="I325" s="149"/>
      <c r="J325" s="90">
        <v>14.2</v>
      </c>
    </row>
    <row r="326" spans="1:10" ht="14.4" thickBot="1" x14ac:dyDescent="0.3">
      <c r="A326" s="119"/>
      <c r="B326" s="119"/>
      <c r="C326" s="119"/>
      <c r="D326" s="119"/>
      <c r="E326" s="119"/>
      <c r="F326" s="119"/>
      <c r="G326" s="119" t="s">
        <v>745</v>
      </c>
      <c r="H326" s="91">
        <v>355.7</v>
      </c>
      <c r="I326" s="119" t="s">
        <v>746</v>
      </c>
      <c r="J326" s="120">
        <v>5050.9399999999996</v>
      </c>
    </row>
    <row r="327" spans="1:10" ht="14.4" thickTop="1" x14ac:dyDescent="0.25">
      <c r="A327" s="4"/>
      <c r="B327" s="4"/>
      <c r="C327" s="4"/>
      <c r="D327" s="4"/>
      <c r="E327" s="4"/>
      <c r="F327" s="4"/>
      <c r="G327" s="4"/>
      <c r="H327" s="4"/>
      <c r="I327" s="4"/>
      <c r="J327" s="4"/>
    </row>
    <row r="328" spans="1:10" x14ac:dyDescent="0.25">
      <c r="A328" s="117" t="s">
        <v>298</v>
      </c>
      <c r="B328" s="97" t="s">
        <v>1</v>
      </c>
      <c r="C328" s="117" t="s">
        <v>206</v>
      </c>
      <c r="D328" s="117" t="s">
        <v>0</v>
      </c>
      <c r="E328" s="141" t="s">
        <v>3</v>
      </c>
      <c r="F328" s="141"/>
      <c r="G328" s="98" t="s">
        <v>207</v>
      </c>
      <c r="H328" s="97" t="s">
        <v>208</v>
      </c>
      <c r="I328" s="97" t="s">
        <v>209</v>
      </c>
      <c r="J328" s="97" t="s">
        <v>167</v>
      </c>
    </row>
    <row r="329" spans="1:10" ht="26.4" x14ac:dyDescent="0.25">
      <c r="A329" s="124" t="s">
        <v>717</v>
      </c>
      <c r="B329" s="2" t="s">
        <v>1636</v>
      </c>
      <c r="C329" s="124" t="s">
        <v>251</v>
      </c>
      <c r="D329" s="124" t="s">
        <v>1637</v>
      </c>
      <c r="E329" s="151" t="s">
        <v>754</v>
      </c>
      <c r="F329" s="151"/>
      <c r="G329" s="3" t="s">
        <v>301</v>
      </c>
      <c r="H329" s="85">
        <v>1</v>
      </c>
      <c r="I329" s="83">
        <v>17.55</v>
      </c>
      <c r="J329" s="83">
        <v>17.55</v>
      </c>
    </row>
    <row r="330" spans="1:10" ht="26.4" x14ac:dyDescent="0.25">
      <c r="A330" s="125" t="s">
        <v>719</v>
      </c>
      <c r="B330" s="86" t="s">
        <v>976</v>
      </c>
      <c r="C330" s="125" t="s">
        <v>251</v>
      </c>
      <c r="D330" s="125" t="s">
        <v>977</v>
      </c>
      <c r="E330" s="152" t="s">
        <v>754</v>
      </c>
      <c r="F330" s="152"/>
      <c r="G330" s="87" t="s">
        <v>301</v>
      </c>
      <c r="H330" s="88">
        <v>1</v>
      </c>
      <c r="I330" s="89">
        <v>11.52</v>
      </c>
      <c r="J330" s="89">
        <v>11.52</v>
      </c>
    </row>
    <row r="331" spans="1:10" ht="26.4" x14ac:dyDescent="0.25">
      <c r="A331" s="125" t="s">
        <v>719</v>
      </c>
      <c r="B331" s="86" t="s">
        <v>864</v>
      </c>
      <c r="C331" s="125" t="s">
        <v>251</v>
      </c>
      <c r="D331" s="125" t="s">
        <v>865</v>
      </c>
      <c r="E331" s="152" t="s">
        <v>4</v>
      </c>
      <c r="F331" s="152"/>
      <c r="G331" s="87" t="s">
        <v>5</v>
      </c>
      <c r="H331" s="88">
        <v>0.19450000000000001</v>
      </c>
      <c r="I331" s="89">
        <v>20.73</v>
      </c>
      <c r="J331" s="89">
        <v>4.03</v>
      </c>
    </row>
    <row r="332" spans="1:10" ht="26.4" x14ac:dyDescent="0.25">
      <c r="A332" s="125" t="s">
        <v>719</v>
      </c>
      <c r="B332" s="86" t="s">
        <v>866</v>
      </c>
      <c r="C332" s="125" t="s">
        <v>251</v>
      </c>
      <c r="D332" s="125" t="s">
        <v>867</v>
      </c>
      <c r="E332" s="152" t="s">
        <v>4</v>
      </c>
      <c r="F332" s="152"/>
      <c r="G332" s="87" t="s">
        <v>5</v>
      </c>
      <c r="H332" s="88">
        <v>6.3500000000000001E-2</v>
      </c>
      <c r="I332" s="89">
        <v>16.170000000000002</v>
      </c>
      <c r="J332" s="89">
        <v>1.02</v>
      </c>
    </row>
    <row r="333" spans="1:10" ht="26.4" x14ac:dyDescent="0.25">
      <c r="A333" s="123" t="s">
        <v>758</v>
      </c>
      <c r="B333" s="92" t="s">
        <v>868</v>
      </c>
      <c r="C333" s="123" t="s">
        <v>251</v>
      </c>
      <c r="D333" s="123" t="s">
        <v>869</v>
      </c>
      <c r="E333" s="150" t="s">
        <v>10</v>
      </c>
      <c r="F333" s="150"/>
      <c r="G333" s="93" t="s">
        <v>301</v>
      </c>
      <c r="H333" s="94">
        <v>2.5000000000000001E-2</v>
      </c>
      <c r="I333" s="95">
        <v>23.17</v>
      </c>
      <c r="J333" s="95">
        <v>0.56999999999999995</v>
      </c>
    </row>
    <row r="334" spans="1:10" ht="26.4" x14ac:dyDescent="0.25">
      <c r="A334" s="123" t="s">
        <v>758</v>
      </c>
      <c r="B334" s="92" t="s">
        <v>870</v>
      </c>
      <c r="C334" s="123" t="s">
        <v>251</v>
      </c>
      <c r="D334" s="123" t="s">
        <v>871</v>
      </c>
      <c r="E334" s="150" t="s">
        <v>10</v>
      </c>
      <c r="F334" s="150"/>
      <c r="G334" s="93" t="s">
        <v>2</v>
      </c>
      <c r="H334" s="94">
        <v>1.9664999999999999</v>
      </c>
      <c r="I334" s="95">
        <v>0.21</v>
      </c>
      <c r="J334" s="95">
        <v>0.41</v>
      </c>
    </row>
    <row r="335" spans="1:10" x14ac:dyDescent="0.25">
      <c r="A335" s="126"/>
      <c r="B335" s="126"/>
      <c r="C335" s="126"/>
      <c r="D335" s="126"/>
      <c r="E335" s="126" t="s">
        <v>740</v>
      </c>
      <c r="F335" s="90">
        <v>2.2845275181723781</v>
      </c>
      <c r="G335" s="126" t="s">
        <v>741</v>
      </c>
      <c r="H335" s="90">
        <v>2.56</v>
      </c>
      <c r="I335" s="126" t="s">
        <v>742</v>
      </c>
      <c r="J335" s="90">
        <v>4.84</v>
      </c>
    </row>
    <row r="336" spans="1:10" x14ac:dyDescent="0.25">
      <c r="A336" s="126"/>
      <c r="B336" s="126"/>
      <c r="C336" s="126"/>
      <c r="D336" s="126"/>
      <c r="E336" s="126" t="s">
        <v>743</v>
      </c>
      <c r="F336" s="90">
        <v>3.56</v>
      </c>
      <c r="G336" s="126"/>
      <c r="H336" s="149" t="s">
        <v>744</v>
      </c>
      <c r="I336" s="149"/>
      <c r="J336" s="90">
        <v>21.11</v>
      </c>
    </row>
    <row r="337" spans="1:10" ht="14.4" thickBot="1" x14ac:dyDescent="0.3">
      <c r="A337" s="119"/>
      <c r="B337" s="119"/>
      <c r="C337" s="119"/>
      <c r="D337" s="119"/>
      <c r="E337" s="119"/>
      <c r="F337" s="119"/>
      <c r="G337" s="119" t="s">
        <v>745</v>
      </c>
      <c r="H337" s="91">
        <v>345.6</v>
      </c>
      <c r="I337" s="119" t="s">
        <v>746</v>
      </c>
      <c r="J337" s="120">
        <v>7295.61</v>
      </c>
    </row>
    <row r="338" spans="1:10" ht="14.4" thickTop="1" x14ac:dyDescent="0.25">
      <c r="A338" s="4"/>
      <c r="B338" s="4"/>
      <c r="C338" s="4"/>
      <c r="D338" s="4"/>
      <c r="E338" s="4"/>
      <c r="F338" s="4"/>
      <c r="G338" s="4"/>
      <c r="H338" s="4"/>
      <c r="I338" s="4"/>
      <c r="J338" s="4"/>
    </row>
    <row r="339" spans="1:10" x14ac:dyDescent="0.25">
      <c r="A339" s="117" t="s">
        <v>302</v>
      </c>
      <c r="B339" s="97" t="s">
        <v>1</v>
      </c>
      <c r="C339" s="117" t="s">
        <v>206</v>
      </c>
      <c r="D339" s="117" t="s">
        <v>0</v>
      </c>
      <c r="E339" s="141" t="s">
        <v>3</v>
      </c>
      <c r="F339" s="141"/>
      <c r="G339" s="98" t="s">
        <v>207</v>
      </c>
      <c r="H339" s="97" t="s">
        <v>208</v>
      </c>
      <c r="I339" s="97" t="s">
        <v>209</v>
      </c>
      <c r="J339" s="97" t="s">
        <v>167</v>
      </c>
    </row>
    <row r="340" spans="1:10" ht="26.4" x14ac:dyDescent="0.25">
      <c r="A340" s="124" t="s">
        <v>717</v>
      </c>
      <c r="B340" s="2" t="s">
        <v>293</v>
      </c>
      <c r="C340" s="124" t="s">
        <v>251</v>
      </c>
      <c r="D340" s="124" t="s">
        <v>294</v>
      </c>
      <c r="E340" s="151" t="s">
        <v>754</v>
      </c>
      <c r="F340" s="151"/>
      <c r="G340" s="3" t="s">
        <v>261</v>
      </c>
      <c r="H340" s="85">
        <v>1</v>
      </c>
      <c r="I340" s="83">
        <v>550.67999999999995</v>
      </c>
      <c r="J340" s="83">
        <v>550.67999999999995</v>
      </c>
    </row>
    <row r="341" spans="1:10" ht="26.4" x14ac:dyDescent="0.25">
      <c r="A341" s="125" t="s">
        <v>719</v>
      </c>
      <c r="B341" s="86" t="s">
        <v>852</v>
      </c>
      <c r="C341" s="125" t="s">
        <v>251</v>
      </c>
      <c r="D341" s="125" t="s">
        <v>853</v>
      </c>
      <c r="E341" s="152" t="s">
        <v>804</v>
      </c>
      <c r="F341" s="152"/>
      <c r="G341" s="87" t="s">
        <v>808</v>
      </c>
      <c r="H341" s="88">
        <v>0.12</v>
      </c>
      <c r="I341" s="89">
        <v>1.28</v>
      </c>
      <c r="J341" s="89">
        <v>0.15</v>
      </c>
    </row>
    <row r="342" spans="1:10" ht="26.4" x14ac:dyDescent="0.25">
      <c r="A342" s="125" t="s">
        <v>719</v>
      </c>
      <c r="B342" s="86" t="s">
        <v>854</v>
      </c>
      <c r="C342" s="125" t="s">
        <v>251</v>
      </c>
      <c r="D342" s="125" t="s">
        <v>855</v>
      </c>
      <c r="E342" s="152" t="s">
        <v>804</v>
      </c>
      <c r="F342" s="152"/>
      <c r="G342" s="87" t="s">
        <v>805</v>
      </c>
      <c r="H342" s="88">
        <v>0.126</v>
      </c>
      <c r="I342" s="89">
        <v>0.44</v>
      </c>
      <c r="J342" s="89">
        <v>0.05</v>
      </c>
    </row>
    <row r="343" spans="1:10" ht="26.4" x14ac:dyDescent="0.25">
      <c r="A343" s="125" t="s">
        <v>719</v>
      </c>
      <c r="B343" s="86" t="s">
        <v>829</v>
      </c>
      <c r="C343" s="125" t="s">
        <v>251</v>
      </c>
      <c r="D343" s="125" t="s">
        <v>830</v>
      </c>
      <c r="E343" s="152" t="s">
        <v>4</v>
      </c>
      <c r="F343" s="152"/>
      <c r="G343" s="87" t="s">
        <v>5</v>
      </c>
      <c r="H343" s="88">
        <v>0.49299999999999999</v>
      </c>
      <c r="I343" s="89">
        <v>20.84</v>
      </c>
      <c r="J343" s="89">
        <v>10.27</v>
      </c>
    </row>
    <row r="344" spans="1:10" ht="26.4" x14ac:dyDescent="0.25">
      <c r="A344" s="125" t="s">
        <v>719</v>
      </c>
      <c r="B344" s="86" t="s">
        <v>755</v>
      </c>
      <c r="C344" s="125" t="s">
        <v>251</v>
      </c>
      <c r="D344" s="125" t="s">
        <v>9</v>
      </c>
      <c r="E344" s="152" t="s">
        <v>4</v>
      </c>
      <c r="F344" s="152"/>
      <c r="G344" s="87" t="s">
        <v>5</v>
      </c>
      <c r="H344" s="88">
        <v>0.74</v>
      </c>
      <c r="I344" s="89">
        <v>16.329999999999998</v>
      </c>
      <c r="J344" s="89">
        <v>12.08</v>
      </c>
    </row>
    <row r="345" spans="1:10" ht="39.6" x14ac:dyDescent="0.25">
      <c r="A345" s="123" t="s">
        <v>758</v>
      </c>
      <c r="B345" s="92" t="s">
        <v>856</v>
      </c>
      <c r="C345" s="123" t="s">
        <v>251</v>
      </c>
      <c r="D345" s="123" t="s">
        <v>857</v>
      </c>
      <c r="E345" s="150" t="s">
        <v>10</v>
      </c>
      <c r="F345" s="150"/>
      <c r="G345" s="93" t="s">
        <v>261</v>
      </c>
      <c r="H345" s="94">
        <v>1.1499999999999999</v>
      </c>
      <c r="I345" s="95">
        <v>459.25</v>
      </c>
      <c r="J345" s="95">
        <v>528.13</v>
      </c>
    </row>
    <row r="346" spans="1:10" x14ac:dyDescent="0.25">
      <c r="A346" s="126"/>
      <c r="B346" s="126"/>
      <c r="C346" s="126"/>
      <c r="D346" s="126"/>
      <c r="E346" s="126" t="s">
        <v>740</v>
      </c>
      <c r="F346" s="90">
        <v>7.2831114887189656</v>
      </c>
      <c r="G346" s="126" t="s">
        <v>741</v>
      </c>
      <c r="H346" s="90">
        <v>8.15</v>
      </c>
      <c r="I346" s="126" t="s">
        <v>742</v>
      </c>
      <c r="J346" s="90">
        <v>15.43</v>
      </c>
    </row>
    <row r="347" spans="1:10" x14ac:dyDescent="0.25">
      <c r="A347" s="126"/>
      <c r="B347" s="126"/>
      <c r="C347" s="126"/>
      <c r="D347" s="126"/>
      <c r="E347" s="126" t="s">
        <v>743</v>
      </c>
      <c r="F347" s="90">
        <v>112</v>
      </c>
      <c r="G347" s="126"/>
      <c r="H347" s="149" t="s">
        <v>744</v>
      </c>
      <c r="I347" s="149"/>
      <c r="J347" s="90">
        <v>662.68</v>
      </c>
    </row>
    <row r="348" spans="1:10" ht="14.4" thickBot="1" x14ac:dyDescent="0.3">
      <c r="A348" s="119"/>
      <c r="B348" s="119"/>
      <c r="C348" s="119"/>
      <c r="D348" s="119"/>
      <c r="E348" s="119"/>
      <c r="F348" s="119"/>
      <c r="G348" s="119" t="s">
        <v>745</v>
      </c>
      <c r="H348" s="91">
        <v>21.88</v>
      </c>
      <c r="I348" s="119" t="s">
        <v>746</v>
      </c>
      <c r="J348" s="120">
        <v>14499.43</v>
      </c>
    </row>
    <row r="349" spans="1:10" ht="14.4" thickTop="1" x14ac:dyDescent="0.25">
      <c r="A349" s="4"/>
      <c r="B349" s="4"/>
      <c r="C349" s="4"/>
      <c r="D349" s="4"/>
      <c r="E349" s="4"/>
      <c r="F349" s="4"/>
      <c r="G349" s="4"/>
      <c r="H349" s="4"/>
      <c r="I349" s="4"/>
      <c r="J349" s="4"/>
    </row>
    <row r="350" spans="1:10" x14ac:dyDescent="0.25">
      <c r="A350" s="117" t="s">
        <v>303</v>
      </c>
      <c r="B350" s="97" t="s">
        <v>1</v>
      </c>
      <c r="C350" s="117" t="s">
        <v>206</v>
      </c>
      <c r="D350" s="117" t="s">
        <v>0</v>
      </c>
      <c r="E350" s="141" t="s">
        <v>3</v>
      </c>
      <c r="F350" s="141"/>
      <c r="G350" s="98" t="s">
        <v>207</v>
      </c>
      <c r="H350" s="97" t="s">
        <v>208</v>
      </c>
      <c r="I350" s="97" t="s">
        <v>209</v>
      </c>
      <c r="J350" s="97" t="s">
        <v>167</v>
      </c>
    </row>
    <row r="351" spans="1:10" ht="26.4" x14ac:dyDescent="0.25">
      <c r="A351" s="124" t="s">
        <v>717</v>
      </c>
      <c r="B351" s="2" t="s">
        <v>1638</v>
      </c>
      <c r="C351" s="124" t="s">
        <v>251</v>
      </c>
      <c r="D351" s="124" t="s">
        <v>1639</v>
      </c>
      <c r="E351" s="151" t="s">
        <v>754</v>
      </c>
      <c r="F351" s="151"/>
      <c r="G351" s="3" t="s">
        <v>226</v>
      </c>
      <c r="H351" s="85">
        <v>1</v>
      </c>
      <c r="I351" s="83">
        <v>120.76</v>
      </c>
      <c r="J351" s="83">
        <v>120.76</v>
      </c>
    </row>
    <row r="352" spans="1:10" ht="26.4" x14ac:dyDescent="0.25">
      <c r="A352" s="125" t="s">
        <v>719</v>
      </c>
      <c r="B352" s="86" t="s">
        <v>806</v>
      </c>
      <c r="C352" s="125" t="s">
        <v>251</v>
      </c>
      <c r="D352" s="125" t="s">
        <v>807</v>
      </c>
      <c r="E352" s="152" t="s">
        <v>804</v>
      </c>
      <c r="F352" s="152"/>
      <c r="G352" s="87" t="s">
        <v>808</v>
      </c>
      <c r="H352" s="88">
        <v>7.9000000000000001E-2</v>
      </c>
      <c r="I352" s="89">
        <v>26.15</v>
      </c>
      <c r="J352" s="89">
        <v>2.06</v>
      </c>
    </row>
    <row r="353" spans="1:10" ht="26.4" x14ac:dyDescent="0.25">
      <c r="A353" s="125" t="s">
        <v>719</v>
      </c>
      <c r="B353" s="86" t="s">
        <v>802</v>
      </c>
      <c r="C353" s="125" t="s">
        <v>251</v>
      </c>
      <c r="D353" s="125" t="s">
        <v>803</v>
      </c>
      <c r="E353" s="152" t="s">
        <v>804</v>
      </c>
      <c r="F353" s="152"/>
      <c r="G353" s="87" t="s">
        <v>805</v>
      </c>
      <c r="H353" s="88">
        <v>3.9E-2</v>
      </c>
      <c r="I353" s="89">
        <v>24.7</v>
      </c>
      <c r="J353" s="89">
        <v>0.96</v>
      </c>
    </row>
    <row r="354" spans="1:10" ht="26.4" x14ac:dyDescent="0.25">
      <c r="A354" s="125" t="s">
        <v>719</v>
      </c>
      <c r="B354" s="86" t="s">
        <v>813</v>
      </c>
      <c r="C354" s="125" t="s">
        <v>251</v>
      </c>
      <c r="D354" s="125" t="s">
        <v>814</v>
      </c>
      <c r="E354" s="152" t="s">
        <v>4</v>
      </c>
      <c r="F354" s="152"/>
      <c r="G354" s="87" t="s">
        <v>5</v>
      </c>
      <c r="H354" s="88">
        <v>1.0860000000000001</v>
      </c>
      <c r="I354" s="89">
        <v>17.43</v>
      </c>
      <c r="J354" s="89">
        <v>18.920000000000002</v>
      </c>
    </row>
    <row r="355" spans="1:10" ht="26.4" x14ac:dyDescent="0.25">
      <c r="A355" s="125" t="s">
        <v>719</v>
      </c>
      <c r="B355" s="86" t="s">
        <v>792</v>
      </c>
      <c r="C355" s="125" t="s">
        <v>251</v>
      </c>
      <c r="D355" s="125" t="s">
        <v>793</v>
      </c>
      <c r="E355" s="152" t="s">
        <v>4</v>
      </c>
      <c r="F355" s="152"/>
      <c r="G355" s="87" t="s">
        <v>5</v>
      </c>
      <c r="H355" s="88">
        <v>2.7690000000000001</v>
      </c>
      <c r="I355" s="89">
        <v>20.61</v>
      </c>
      <c r="J355" s="89">
        <v>57.06</v>
      </c>
    </row>
    <row r="356" spans="1:10" ht="26.4" x14ac:dyDescent="0.25">
      <c r="A356" s="123" t="s">
        <v>758</v>
      </c>
      <c r="B356" s="92" t="s">
        <v>982</v>
      </c>
      <c r="C356" s="123" t="s">
        <v>251</v>
      </c>
      <c r="D356" s="123" t="s">
        <v>983</v>
      </c>
      <c r="E356" s="150" t="s">
        <v>10</v>
      </c>
      <c r="F356" s="150"/>
      <c r="G356" s="93" t="s">
        <v>823</v>
      </c>
      <c r="H356" s="94">
        <v>1.7000000000000001E-2</v>
      </c>
      <c r="I356" s="95">
        <v>7.74</v>
      </c>
      <c r="J356" s="95">
        <v>0.13</v>
      </c>
    </row>
    <row r="357" spans="1:10" x14ac:dyDescent="0.25">
      <c r="A357" s="123" t="s">
        <v>758</v>
      </c>
      <c r="B357" s="92" t="s">
        <v>1746</v>
      </c>
      <c r="C357" s="123" t="s">
        <v>251</v>
      </c>
      <c r="D357" s="123" t="s">
        <v>1747</v>
      </c>
      <c r="E357" s="150" t="s">
        <v>10</v>
      </c>
      <c r="F357" s="150"/>
      <c r="G357" s="93" t="s">
        <v>301</v>
      </c>
      <c r="H357" s="94">
        <v>4.7E-2</v>
      </c>
      <c r="I357" s="95">
        <v>22.35</v>
      </c>
      <c r="J357" s="95">
        <v>1.05</v>
      </c>
    </row>
    <row r="358" spans="1:10" x14ac:dyDescent="0.25">
      <c r="A358" s="123" t="s">
        <v>758</v>
      </c>
      <c r="B358" s="92" t="s">
        <v>1744</v>
      </c>
      <c r="C358" s="123" t="s">
        <v>251</v>
      </c>
      <c r="D358" s="123" t="s">
        <v>1745</v>
      </c>
      <c r="E358" s="150" t="s">
        <v>10</v>
      </c>
      <c r="F358" s="150"/>
      <c r="G358" s="93" t="s">
        <v>301</v>
      </c>
      <c r="H358" s="94">
        <v>1.6E-2</v>
      </c>
      <c r="I358" s="95">
        <v>24.57</v>
      </c>
      <c r="J358" s="95">
        <v>0.39</v>
      </c>
    </row>
    <row r="359" spans="1:10" x14ac:dyDescent="0.25">
      <c r="A359" s="123" t="s">
        <v>758</v>
      </c>
      <c r="B359" s="92" t="s">
        <v>1742</v>
      </c>
      <c r="C359" s="123" t="s">
        <v>251</v>
      </c>
      <c r="D359" s="123" t="s">
        <v>1743</v>
      </c>
      <c r="E359" s="150" t="s">
        <v>10</v>
      </c>
      <c r="F359" s="150"/>
      <c r="G359" s="93" t="s">
        <v>301</v>
      </c>
      <c r="H359" s="94">
        <v>0.01</v>
      </c>
      <c r="I359" s="95">
        <v>27.07</v>
      </c>
      <c r="J359" s="95">
        <v>0.27</v>
      </c>
    </row>
    <row r="360" spans="1:10" ht="26.4" x14ac:dyDescent="0.25">
      <c r="A360" s="123" t="s">
        <v>758</v>
      </c>
      <c r="B360" s="92" t="s">
        <v>1458</v>
      </c>
      <c r="C360" s="123" t="s">
        <v>251</v>
      </c>
      <c r="D360" s="123" t="s">
        <v>1459</v>
      </c>
      <c r="E360" s="150" t="s">
        <v>10</v>
      </c>
      <c r="F360" s="150"/>
      <c r="G360" s="93" t="s">
        <v>230</v>
      </c>
      <c r="H360" s="94">
        <v>4.6120000000000001</v>
      </c>
      <c r="I360" s="95">
        <v>3.23</v>
      </c>
      <c r="J360" s="95">
        <v>14.89</v>
      </c>
    </row>
    <row r="361" spans="1:10" ht="26.4" x14ac:dyDescent="0.25">
      <c r="A361" s="123" t="s">
        <v>758</v>
      </c>
      <c r="B361" s="92" t="s">
        <v>1451</v>
      </c>
      <c r="C361" s="123" t="s">
        <v>251</v>
      </c>
      <c r="D361" s="123" t="s">
        <v>1452</v>
      </c>
      <c r="E361" s="150" t="s">
        <v>10</v>
      </c>
      <c r="F361" s="150"/>
      <c r="G361" s="93" t="s">
        <v>230</v>
      </c>
      <c r="H361" s="94">
        <v>1.278</v>
      </c>
      <c r="I361" s="95">
        <v>19.59</v>
      </c>
      <c r="J361" s="95">
        <v>25.03</v>
      </c>
    </row>
    <row r="362" spans="1:10" x14ac:dyDescent="0.25">
      <c r="A362" s="126"/>
      <c r="B362" s="126"/>
      <c r="C362" s="126"/>
      <c r="D362" s="126"/>
      <c r="E362" s="126" t="s">
        <v>740</v>
      </c>
      <c r="F362" s="90">
        <v>26.857358633059569</v>
      </c>
      <c r="G362" s="126" t="s">
        <v>741</v>
      </c>
      <c r="H362" s="90">
        <v>30.04</v>
      </c>
      <c r="I362" s="126" t="s">
        <v>742</v>
      </c>
      <c r="J362" s="90">
        <v>56.9</v>
      </c>
    </row>
    <row r="363" spans="1:10" x14ac:dyDescent="0.25">
      <c r="A363" s="126"/>
      <c r="B363" s="126"/>
      <c r="C363" s="126"/>
      <c r="D363" s="126"/>
      <c r="E363" s="126" t="s">
        <v>743</v>
      </c>
      <c r="F363" s="90">
        <v>24.56</v>
      </c>
      <c r="G363" s="126"/>
      <c r="H363" s="149" t="s">
        <v>744</v>
      </c>
      <c r="I363" s="149"/>
      <c r="J363" s="90">
        <v>145.32</v>
      </c>
    </row>
    <row r="364" spans="1:10" ht="14.4" thickBot="1" x14ac:dyDescent="0.3">
      <c r="A364" s="119"/>
      <c r="B364" s="119"/>
      <c r="C364" s="119"/>
      <c r="D364" s="119"/>
      <c r="E364" s="119"/>
      <c r="F364" s="119"/>
      <c r="G364" s="119" t="s">
        <v>745</v>
      </c>
      <c r="H364" s="91">
        <v>96.44</v>
      </c>
      <c r="I364" s="119" t="s">
        <v>746</v>
      </c>
      <c r="J364" s="120">
        <v>14014.66</v>
      </c>
    </row>
    <row r="365" spans="1:10" ht="14.4" thickTop="1" x14ac:dyDescent="0.25">
      <c r="A365" s="4"/>
      <c r="B365" s="4"/>
      <c r="C365" s="4"/>
      <c r="D365" s="4"/>
      <c r="E365" s="4"/>
      <c r="F365" s="4"/>
      <c r="G365" s="4"/>
      <c r="H365" s="4"/>
      <c r="I365" s="4"/>
      <c r="J365" s="4"/>
    </row>
    <row r="366" spans="1:10" x14ac:dyDescent="0.25">
      <c r="A366" s="117" t="s">
        <v>1640</v>
      </c>
      <c r="B366" s="97" t="s">
        <v>1</v>
      </c>
      <c r="C366" s="117" t="s">
        <v>206</v>
      </c>
      <c r="D366" s="117" t="s">
        <v>0</v>
      </c>
      <c r="E366" s="141" t="s">
        <v>3</v>
      </c>
      <c r="F366" s="141"/>
      <c r="G366" s="98" t="s">
        <v>207</v>
      </c>
      <c r="H366" s="97" t="s">
        <v>208</v>
      </c>
      <c r="I366" s="97" t="s">
        <v>209</v>
      </c>
      <c r="J366" s="97" t="s">
        <v>167</v>
      </c>
    </row>
    <row r="367" spans="1:10" ht="39.6" x14ac:dyDescent="0.25">
      <c r="A367" s="124" t="s">
        <v>717</v>
      </c>
      <c r="B367" s="2" t="s">
        <v>1641</v>
      </c>
      <c r="C367" s="124" t="s">
        <v>251</v>
      </c>
      <c r="D367" s="124" t="s">
        <v>1642</v>
      </c>
      <c r="E367" s="151" t="s">
        <v>754</v>
      </c>
      <c r="F367" s="151"/>
      <c r="G367" s="3" t="s">
        <v>261</v>
      </c>
      <c r="H367" s="85">
        <v>1</v>
      </c>
      <c r="I367" s="83">
        <v>544.72</v>
      </c>
      <c r="J367" s="83">
        <v>544.72</v>
      </c>
    </row>
    <row r="368" spans="1:10" ht="26.4" x14ac:dyDescent="0.25">
      <c r="A368" s="125" t="s">
        <v>719</v>
      </c>
      <c r="B368" s="86" t="s">
        <v>852</v>
      </c>
      <c r="C368" s="125" t="s">
        <v>251</v>
      </c>
      <c r="D368" s="125" t="s">
        <v>853</v>
      </c>
      <c r="E368" s="152" t="s">
        <v>804</v>
      </c>
      <c r="F368" s="152"/>
      <c r="G368" s="87" t="s">
        <v>808</v>
      </c>
      <c r="H368" s="88">
        <v>8.7999999999999995E-2</v>
      </c>
      <c r="I368" s="89">
        <v>1.28</v>
      </c>
      <c r="J368" s="89">
        <v>0.11</v>
      </c>
    </row>
    <row r="369" spans="1:10" ht="26.4" x14ac:dyDescent="0.25">
      <c r="A369" s="125" t="s">
        <v>719</v>
      </c>
      <c r="B369" s="86" t="s">
        <v>854</v>
      </c>
      <c r="C369" s="125" t="s">
        <v>251</v>
      </c>
      <c r="D369" s="125" t="s">
        <v>855</v>
      </c>
      <c r="E369" s="152" t="s">
        <v>804</v>
      </c>
      <c r="F369" s="152"/>
      <c r="G369" s="87" t="s">
        <v>805</v>
      </c>
      <c r="H369" s="88">
        <v>9.2999999999999999E-2</v>
      </c>
      <c r="I369" s="89">
        <v>0.44</v>
      </c>
      <c r="J369" s="89">
        <v>0.04</v>
      </c>
    </row>
    <row r="370" spans="1:10" ht="26.4" x14ac:dyDescent="0.25">
      <c r="A370" s="125" t="s">
        <v>719</v>
      </c>
      <c r="B370" s="86" t="s">
        <v>829</v>
      </c>
      <c r="C370" s="125" t="s">
        <v>251</v>
      </c>
      <c r="D370" s="125" t="s">
        <v>830</v>
      </c>
      <c r="E370" s="152" t="s">
        <v>4</v>
      </c>
      <c r="F370" s="152"/>
      <c r="G370" s="87" t="s">
        <v>5</v>
      </c>
      <c r="H370" s="88">
        <v>0.36299999999999999</v>
      </c>
      <c r="I370" s="89">
        <v>20.84</v>
      </c>
      <c r="J370" s="89">
        <v>7.56</v>
      </c>
    </row>
    <row r="371" spans="1:10" ht="26.4" x14ac:dyDescent="0.25">
      <c r="A371" s="125" t="s">
        <v>719</v>
      </c>
      <c r="B371" s="86" t="s">
        <v>755</v>
      </c>
      <c r="C371" s="125" t="s">
        <v>251</v>
      </c>
      <c r="D371" s="125" t="s">
        <v>9</v>
      </c>
      <c r="E371" s="152" t="s">
        <v>4</v>
      </c>
      <c r="F371" s="152"/>
      <c r="G371" s="87" t="s">
        <v>5</v>
      </c>
      <c r="H371" s="88">
        <v>0.54400000000000004</v>
      </c>
      <c r="I371" s="89">
        <v>16.329999999999998</v>
      </c>
      <c r="J371" s="89">
        <v>8.8800000000000008</v>
      </c>
    </row>
    <row r="372" spans="1:10" ht="39.6" x14ac:dyDescent="0.25">
      <c r="A372" s="123" t="s">
        <v>758</v>
      </c>
      <c r="B372" s="92" t="s">
        <v>856</v>
      </c>
      <c r="C372" s="123" t="s">
        <v>251</v>
      </c>
      <c r="D372" s="123" t="s">
        <v>857</v>
      </c>
      <c r="E372" s="150" t="s">
        <v>10</v>
      </c>
      <c r="F372" s="150"/>
      <c r="G372" s="93" t="s">
        <v>261</v>
      </c>
      <c r="H372" s="94">
        <v>1.1499999999999999</v>
      </c>
      <c r="I372" s="95">
        <v>459.25</v>
      </c>
      <c r="J372" s="95">
        <v>528.13</v>
      </c>
    </row>
    <row r="373" spans="1:10" x14ac:dyDescent="0.25">
      <c r="A373" s="126"/>
      <c r="B373" s="126"/>
      <c r="C373" s="126"/>
      <c r="D373" s="126"/>
      <c r="E373" s="126" t="s">
        <v>740</v>
      </c>
      <c r="F373" s="90">
        <v>5.357311432077787</v>
      </c>
      <c r="G373" s="126" t="s">
        <v>741</v>
      </c>
      <c r="H373" s="90">
        <v>5.99</v>
      </c>
      <c r="I373" s="126" t="s">
        <v>742</v>
      </c>
      <c r="J373" s="90">
        <v>11.35</v>
      </c>
    </row>
    <row r="374" spans="1:10" x14ac:dyDescent="0.25">
      <c r="A374" s="126"/>
      <c r="B374" s="126"/>
      <c r="C374" s="126"/>
      <c r="D374" s="126"/>
      <c r="E374" s="126" t="s">
        <v>743</v>
      </c>
      <c r="F374" s="90">
        <v>110.79</v>
      </c>
      <c r="G374" s="126"/>
      <c r="H374" s="149" t="s">
        <v>744</v>
      </c>
      <c r="I374" s="149"/>
      <c r="J374" s="90">
        <v>655.51</v>
      </c>
    </row>
    <row r="375" spans="1:10" ht="14.4" thickBot="1" x14ac:dyDescent="0.3">
      <c r="A375" s="119"/>
      <c r="B375" s="119"/>
      <c r="C375" s="119"/>
      <c r="D375" s="119"/>
      <c r="E375" s="119"/>
      <c r="F375" s="119"/>
      <c r="G375" s="119" t="s">
        <v>745</v>
      </c>
      <c r="H375" s="91">
        <v>17.89</v>
      </c>
      <c r="I375" s="119" t="s">
        <v>746</v>
      </c>
      <c r="J375" s="120">
        <v>11727.07</v>
      </c>
    </row>
    <row r="376" spans="1:10" ht="14.4" thickTop="1" x14ac:dyDescent="0.25">
      <c r="A376" s="4"/>
      <c r="B376" s="4"/>
      <c r="C376" s="4"/>
      <c r="D376" s="4"/>
      <c r="E376" s="4"/>
      <c r="F376" s="4"/>
      <c r="G376" s="4"/>
      <c r="H376" s="4"/>
      <c r="I376" s="4"/>
      <c r="J376" s="4"/>
    </row>
    <row r="377" spans="1:10" x14ac:dyDescent="0.25">
      <c r="A377" s="117" t="s">
        <v>1643</v>
      </c>
      <c r="B377" s="97" t="s">
        <v>1</v>
      </c>
      <c r="C377" s="117" t="s">
        <v>206</v>
      </c>
      <c r="D377" s="117" t="s">
        <v>0</v>
      </c>
      <c r="E377" s="141" t="s">
        <v>3</v>
      </c>
      <c r="F377" s="141"/>
      <c r="G377" s="98" t="s">
        <v>207</v>
      </c>
      <c r="H377" s="97" t="s">
        <v>208</v>
      </c>
      <c r="I377" s="97" t="s">
        <v>209</v>
      </c>
      <c r="J377" s="97" t="s">
        <v>167</v>
      </c>
    </row>
    <row r="378" spans="1:10" ht="26.4" x14ac:dyDescent="0.25">
      <c r="A378" s="124" t="s">
        <v>717</v>
      </c>
      <c r="B378" s="2" t="s">
        <v>1644</v>
      </c>
      <c r="C378" s="124" t="s">
        <v>251</v>
      </c>
      <c r="D378" s="124" t="s">
        <v>1645</v>
      </c>
      <c r="E378" s="151" t="s">
        <v>754</v>
      </c>
      <c r="F378" s="151"/>
      <c r="G378" s="3" t="s">
        <v>301</v>
      </c>
      <c r="H378" s="85">
        <v>1</v>
      </c>
      <c r="I378" s="83">
        <v>11.22</v>
      </c>
      <c r="J378" s="83">
        <v>11.22</v>
      </c>
    </row>
    <row r="379" spans="1:10" ht="26.4" x14ac:dyDescent="0.25">
      <c r="A379" s="125" t="s">
        <v>719</v>
      </c>
      <c r="B379" s="86" t="s">
        <v>1748</v>
      </c>
      <c r="C379" s="125" t="s">
        <v>251</v>
      </c>
      <c r="D379" s="125" t="s">
        <v>1749</v>
      </c>
      <c r="E379" s="152" t="s">
        <v>754</v>
      </c>
      <c r="F379" s="152"/>
      <c r="G379" s="87" t="s">
        <v>301</v>
      </c>
      <c r="H379" s="88">
        <v>1</v>
      </c>
      <c r="I379" s="89">
        <v>9.34</v>
      </c>
      <c r="J379" s="89">
        <v>9.34</v>
      </c>
    </row>
    <row r="380" spans="1:10" ht="26.4" x14ac:dyDescent="0.25">
      <c r="A380" s="125" t="s">
        <v>719</v>
      </c>
      <c r="B380" s="86" t="s">
        <v>864</v>
      </c>
      <c r="C380" s="125" t="s">
        <v>251</v>
      </c>
      <c r="D380" s="125" t="s">
        <v>865</v>
      </c>
      <c r="E380" s="152" t="s">
        <v>4</v>
      </c>
      <c r="F380" s="152"/>
      <c r="G380" s="87" t="s">
        <v>5</v>
      </c>
      <c r="H380" s="88">
        <v>4.9500000000000002E-2</v>
      </c>
      <c r="I380" s="89">
        <v>20.73</v>
      </c>
      <c r="J380" s="89">
        <v>1.02</v>
      </c>
    </row>
    <row r="381" spans="1:10" ht="26.4" x14ac:dyDescent="0.25">
      <c r="A381" s="125" t="s">
        <v>719</v>
      </c>
      <c r="B381" s="86" t="s">
        <v>866</v>
      </c>
      <c r="C381" s="125" t="s">
        <v>251</v>
      </c>
      <c r="D381" s="125" t="s">
        <v>867</v>
      </c>
      <c r="E381" s="152" t="s">
        <v>4</v>
      </c>
      <c r="F381" s="152"/>
      <c r="G381" s="87" t="s">
        <v>5</v>
      </c>
      <c r="H381" s="88">
        <v>1.6E-2</v>
      </c>
      <c r="I381" s="89">
        <v>16.170000000000002</v>
      </c>
      <c r="J381" s="89">
        <v>0.25</v>
      </c>
    </row>
    <row r="382" spans="1:10" ht="26.4" x14ac:dyDescent="0.25">
      <c r="A382" s="123" t="s">
        <v>758</v>
      </c>
      <c r="B382" s="92" t="s">
        <v>868</v>
      </c>
      <c r="C382" s="123" t="s">
        <v>251</v>
      </c>
      <c r="D382" s="123" t="s">
        <v>869</v>
      </c>
      <c r="E382" s="150" t="s">
        <v>10</v>
      </c>
      <c r="F382" s="150"/>
      <c r="G382" s="93" t="s">
        <v>301</v>
      </c>
      <c r="H382" s="94">
        <v>2.5000000000000001E-2</v>
      </c>
      <c r="I382" s="95">
        <v>23.17</v>
      </c>
      <c r="J382" s="95">
        <v>0.56999999999999995</v>
      </c>
    </row>
    <row r="383" spans="1:10" ht="26.4" x14ac:dyDescent="0.25">
      <c r="A383" s="123" t="s">
        <v>758</v>
      </c>
      <c r="B383" s="92" t="s">
        <v>870</v>
      </c>
      <c r="C383" s="123" t="s">
        <v>251</v>
      </c>
      <c r="D383" s="123" t="s">
        <v>871</v>
      </c>
      <c r="E383" s="150" t="s">
        <v>10</v>
      </c>
      <c r="F383" s="150"/>
      <c r="G383" s="93" t="s">
        <v>2</v>
      </c>
      <c r="H383" s="94">
        <v>0.19750000000000001</v>
      </c>
      <c r="I383" s="95">
        <v>0.21</v>
      </c>
      <c r="J383" s="95">
        <v>0.04</v>
      </c>
    </row>
    <row r="384" spans="1:10" x14ac:dyDescent="0.25">
      <c r="A384" s="126"/>
      <c r="B384" s="126"/>
      <c r="C384" s="126"/>
      <c r="D384" s="126"/>
      <c r="E384" s="126" t="s">
        <v>740</v>
      </c>
      <c r="F384" s="90">
        <v>0.44840932691399982</v>
      </c>
      <c r="G384" s="126" t="s">
        <v>741</v>
      </c>
      <c r="H384" s="90">
        <v>0.5</v>
      </c>
      <c r="I384" s="126" t="s">
        <v>742</v>
      </c>
      <c r="J384" s="90">
        <v>0.95</v>
      </c>
    </row>
    <row r="385" spans="1:10" x14ac:dyDescent="0.25">
      <c r="A385" s="126"/>
      <c r="B385" s="126"/>
      <c r="C385" s="126"/>
      <c r="D385" s="126"/>
      <c r="E385" s="126" t="s">
        <v>743</v>
      </c>
      <c r="F385" s="90">
        <v>2.2799999999999998</v>
      </c>
      <c r="G385" s="126"/>
      <c r="H385" s="149" t="s">
        <v>744</v>
      </c>
      <c r="I385" s="149"/>
      <c r="J385" s="90">
        <v>13.5</v>
      </c>
    </row>
    <row r="386" spans="1:10" ht="14.4" thickBot="1" x14ac:dyDescent="0.3">
      <c r="A386" s="119"/>
      <c r="B386" s="119"/>
      <c r="C386" s="119"/>
      <c r="D386" s="119"/>
      <c r="E386" s="119"/>
      <c r="F386" s="119"/>
      <c r="G386" s="119" t="s">
        <v>745</v>
      </c>
      <c r="H386" s="91">
        <v>52.5</v>
      </c>
      <c r="I386" s="119" t="s">
        <v>746</v>
      </c>
      <c r="J386" s="120">
        <v>708.75</v>
      </c>
    </row>
    <row r="387" spans="1:10" ht="14.4" thickTop="1" x14ac:dyDescent="0.25">
      <c r="A387" s="4"/>
      <c r="B387" s="4"/>
      <c r="C387" s="4"/>
      <c r="D387" s="4"/>
      <c r="E387" s="4"/>
      <c r="F387" s="4"/>
      <c r="G387" s="4"/>
      <c r="H387" s="4"/>
      <c r="I387" s="4"/>
      <c r="J387" s="4"/>
    </row>
    <row r="388" spans="1:10" x14ac:dyDescent="0.25">
      <c r="A388" s="117" t="s">
        <v>1646</v>
      </c>
      <c r="B388" s="97" t="s">
        <v>1</v>
      </c>
      <c r="C388" s="117" t="s">
        <v>206</v>
      </c>
      <c r="D388" s="117" t="s">
        <v>0</v>
      </c>
      <c r="E388" s="141" t="s">
        <v>3</v>
      </c>
      <c r="F388" s="141"/>
      <c r="G388" s="98" t="s">
        <v>207</v>
      </c>
      <c r="H388" s="97" t="s">
        <v>208</v>
      </c>
      <c r="I388" s="97" t="s">
        <v>209</v>
      </c>
      <c r="J388" s="97" t="s">
        <v>167</v>
      </c>
    </row>
    <row r="389" spans="1:10" ht="39.6" x14ac:dyDescent="0.25">
      <c r="A389" s="124" t="s">
        <v>717</v>
      </c>
      <c r="B389" s="2" t="s">
        <v>1647</v>
      </c>
      <c r="C389" s="124" t="s">
        <v>251</v>
      </c>
      <c r="D389" s="124" t="s">
        <v>1648</v>
      </c>
      <c r="E389" s="151" t="s">
        <v>754</v>
      </c>
      <c r="F389" s="151"/>
      <c r="G389" s="3" t="s">
        <v>301</v>
      </c>
      <c r="H389" s="85">
        <v>1</v>
      </c>
      <c r="I389" s="83">
        <v>13.89</v>
      </c>
      <c r="J389" s="83">
        <v>13.89</v>
      </c>
    </row>
    <row r="390" spans="1:10" ht="26.4" x14ac:dyDescent="0.25">
      <c r="A390" s="125" t="s">
        <v>719</v>
      </c>
      <c r="B390" s="86" t="s">
        <v>1738</v>
      </c>
      <c r="C390" s="125" t="s">
        <v>251</v>
      </c>
      <c r="D390" s="125" t="s">
        <v>1739</v>
      </c>
      <c r="E390" s="152" t="s">
        <v>754</v>
      </c>
      <c r="F390" s="152"/>
      <c r="G390" s="87" t="s">
        <v>301</v>
      </c>
      <c r="H390" s="88">
        <v>1</v>
      </c>
      <c r="I390" s="89">
        <v>10.98</v>
      </c>
      <c r="J390" s="89">
        <v>10.98</v>
      </c>
    </row>
    <row r="391" spans="1:10" ht="26.4" x14ac:dyDescent="0.25">
      <c r="A391" s="125" t="s">
        <v>719</v>
      </c>
      <c r="B391" s="86" t="s">
        <v>864</v>
      </c>
      <c r="C391" s="125" t="s">
        <v>251</v>
      </c>
      <c r="D391" s="125" t="s">
        <v>865</v>
      </c>
      <c r="E391" s="152" t="s">
        <v>4</v>
      </c>
      <c r="F391" s="152"/>
      <c r="G391" s="87" t="s">
        <v>5</v>
      </c>
      <c r="H391" s="88">
        <v>9.5600000000000004E-2</v>
      </c>
      <c r="I391" s="89">
        <v>20.73</v>
      </c>
      <c r="J391" s="89">
        <v>1.98</v>
      </c>
    </row>
    <row r="392" spans="1:10" ht="26.4" x14ac:dyDescent="0.25">
      <c r="A392" s="125" t="s">
        <v>719</v>
      </c>
      <c r="B392" s="86" t="s">
        <v>866</v>
      </c>
      <c r="C392" s="125" t="s">
        <v>251</v>
      </c>
      <c r="D392" s="125" t="s">
        <v>867</v>
      </c>
      <c r="E392" s="152" t="s">
        <v>4</v>
      </c>
      <c r="F392" s="152"/>
      <c r="G392" s="87" t="s">
        <v>5</v>
      </c>
      <c r="H392" s="88">
        <v>1.5599999999999999E-2</v>
      </c>
      <c r="I392" s="89">
        <v>16.170000000000002</v>
      </c>
      <c r="J392" s="89">
        <v>0.25</v>
      </c>
    </row>
    <row r="393" spans="1:10" ht="26.4" x14ac:dyDescent="0.25">
      <c r="A393" s="123" t="s">
        <v>758</v>
      </c>
      <c r="B393" s="92" t="s">
        <v>868</v>
      </c>
      <c r="C393" s="123" t="s">
        <v>251</v>
      </c>
      <c r="D393" s="123" t="s">
        <v>869</v>
      </c>
      <c r="E393" s="150" t="s">
        <v>10</v>
      </c>
      <c r="F393" s="150"/>
      <c r="G393" s="93" t="s">
        <v>301</v>
      </c>
      <c r="H393" s="94">
        <v>2.5000000000000001E-2</v>
      </c>
      <c r="I393" s="95">
        <v>23.17</v>
      </c>
      <c r="J393" s="95">
        <v>0.56999999999999995</v>
      </c>
    </row>
    <row r="394" spans="1:10" ht="26.4" x14ac:dyDescent="0.25">
      <c r="A394" s="123" t="s">
        <v>758</v>
      </c>
      <c r="B394" s="92" t="s">
        <v>870</v>
      </c>
      <c r="C394" s="123" t="s">
        <v>251</v>
      </c>
      <c r="D394" s="123" t="s">
        <v>871</v>
      </c>
      <c r="E394" s="150" t="s">
        <v>10</v>
      </c>
      <c r="F394" s="150"/>
      <c r="G394" s="93" t="s">
        <v>2</v>
      </c>
      <c r="H394" s="94">
        <v>0.54300000000000004</v>
      </c>
      <c r="I394" s="95">
        <v>0.21</v>
      </c>
      <c r="J394" s="95">
        <v>0.11</v>
      </c>
    </row>
    <row r="395" spans="1:10" x14ac:dyDescent="0.25">
      <c r="A395" s="126"/>
      <c r="B395" s="126"/>
      <c r="C395" s="126"/>
      <c r="D395" s="126"/>
      <c r="E395" s="126" t="s">
        <v>740</v>
      </c>
      <c r="F395" s="90">
        <v>0.84017747569149437</v>
      </c>
      <c r="G395" s="126" t="s">
        <v>741</v>
      </c>
      <c r="H395" s="90">
        <v>0.94</v>
      </c>
      <c r="I395" s="126" t="s">
        <v>742</v>
      </c>
      <c r="J395" s="90">
        <v>1.78</v>
      </c>
    </row>
    <row r="396" spans="1:10" x14ac:dyDescent="0.25">
      <c r="A396" s="126"/>
      <c r="B396" s="126"/>
      <c r="C396" s="126"/>
      <c r="D396" s="126"/>
      <c r="E396" s="126" t="s">
        <v>743</v>
      </c>
      <c r="F396" s="90">
        <v>2.82</v>
      </c>
      <c r="G396" s="126"/>
      <c r="H396" s="149" t="s">
        <v>744</v>
      </c>
      <c r="I396" s="149"/>
      <c r="J396" s="90">
        <v>16.71</v>
      </c>
    </row>
    <row r="397" spans="1:10" ht="14.4" thickBot="1" x14ac:dyDescent="0.3">
      <c r="A397" s="119"/>
      <c r="B397" s="119"/>
      <c r="C397" s="119"/>
      <c r="D397" s="119"/>
      <c r="E397" s="119"/>
      <c r="F397" s="119"/>
      <c r="G397" s="119" t="s">
        <v>745</v>
      </c>
      <c r="H397" s="91">
        <v>1320.8</v>
      </c>
      <c r="I397" s="119" t="s">
        <v>746</v>
      </c>
      <c r="J397" s="120">
        <v>22070.560000000001</v>
      </c>
    </row>
    <row r="398" spans="1:10" ht="14.4" thickTop="1" x14ac:dyDescent="0.25">
      <c r="A398" s="4"/>
      <c r="B398" s="4"/>
      <c r="C398" s="4"/>
      <c r="D398" s="4"/>
      <c r="E398" s="4"/>
      <c r="F398" s="4"/>
      <c r="G398" s="4"/>
      <c r="H398" s="4"/>
      <c r="I398" s="4"/>
      <c r="J398" s="4"/>
    </row>
    <row r="399" spans="1:10" x14ac:dyDescent="0.25">
      <c r="A399" s="117" t="s">
        <v>1649</v>
      </c>
      <c r="B399" s="97" t="s">
        <v>1</v>
      </c>
      <c r="C399" s="117" t="s">
        <v>206</v>
      </c>
      <c r="D399" s="117" t="s">
        <v>0</v>
      </c>
      <c r="E399" s="141" t="s">
        <v>3</v>
      </c>
      <c r="F399" s="141"/>
      <c r="G399" s="98" t="s">
        <v>207</v>
      </c>
      <c r="H399" s="97" t="s">
        <v>208</v>
      </c>
      <c r="I399" s="97" t="s">
        <v>209</v>
      </c>
      <c r="J399" s="97" t="s">
        <v>167</v>
      </c>
    </row>
    <row r="400" spans="1:10" ht="39.6" x14ac:dyDescent="0.25">
      <c r="A400" s="124" t="s">
        <v>717</v>
      </c>
      <c r="B400" s="2" t="s">
        <v>1650</v>
      </c>
      <c r="C400" s="124" t="s">
        <v>251</v>
      </c>
      <c r="D400" s="124" t="s">
        <v>1651</v>
      </c>
      <c r="E400" s="151" t="s">
        <v>754</v>
      </c>
      <c r="F400" s="151"/>
      <c r="G400" s="3" t="s">
        <v>301</v>
      </c>
      <c r="H400" s="85">
        <v>1</v>
      </c>
      <c r="I400" s="83">
        <v>15.56</v>
      </c>
      <c r="J400" s="83">
        <v>15.56</v>
      </c>
    </row>
    <row r="401" spans="1:10" ht="26.4" x14ac:dyDescent="0.25">
      <c r="A401" s="125" t="s">
        <v>719</v>
      </c>
      <c r="B401" s="86" t="s">
        <v>862</v>
      </c>
      <c r="C401" s="125" t="s">
        <v>251</v>
      </c>
      <c r="D401" s="125" t="s">
        <v>863</v>
      </c>
      <c r="E401" s="152" t="s">
        <v>754</v>
      </c>
      <c r="F401" s="152"/>
      <c r="G401" s="87" t="s">
        <v>301</v>
      </c>
      <c r="H401" s="88">
        <v>1</v>
      </c>
      <c r="I401" s="89">
        <v>11.87</v>
      </c>
      <c r="J401" s="89">
        <v>11.87</v>
      </c>
    </row>
    <row r="402" spans="1:10" ht="26.4" x14ac:dyDescent="0.25">
      <c r="A402" s="125" t="s">
        <v>719</v>
      </c>
      <c r="B402" s="86" t="s">
        <v>864</v>
      </c>
      <c r="C402" s="125" t="s">
        <v>251</v>
      </c>
      <c r="D402" s="125" t="s">
        <v>865</v>
      </c>
      <c r="E402" s="152" t="s">
        <v>4</v>
      </c>
      <c r="F402" s="152"/>
      <c r="G402" s="87" t="s">
        <v>5</v>
      </c>
      <c r="H402" s="88">
        <v>0.1278</v>
      </c>
      <c r="I402" s="89">
        <v>20.73</v>
      </c>
      <c r="J402" s="89">
        <v>2.64</v>
      </c>
    </row>
    <row r="403" spans="1:10" ht="26.4" x14ac:dyDescent="0.25">
      <c r="A403" s="125" t="s">
        <v>719</v>
      </c>
      <c r="B403" s="86" t="s">
        <v>866</v>
      </c>
      <c r="C403" s="125" t="s">
        <v>251</v>
      </c>
      <c r="D403" s="125" t="s">
        <v>867</v>
      </c>
      <c r="E403" s="152" t="s">
        <v>4</v>
      </c>
      <c r="F403" s="152"/>
      <c r="G403" s="87" t="s">
        <v>5</v>
      </c>
      <c r="H403" s="88">
        <v>2.0899999999999998E-2</v>
      </c>
      <c r="I403" s="89">
        <v>16.170000000000002</v>
      </c>
      <c r="J403" s="89">
        <v>0.33</v>
      </c>
    </row>
    <row r="404" spans="1:10" ht="26.4" x14ac:dyDescent="0.25">
      <c r="A404" s="123" t="s">
        <v>758</v>
      </c>
      <c r="B404" s="92" t="s">
        <v>868</v>
      </c>
      <c r="C404" s="123" t="s">
        <v>251</v>
      </c>
      <c r="D404" s="123" t="s">
        <v>869</v>
      </c>
      <c r="E404" s="150" t="s">
        <v>10</v>
      </c>
      <c r="F404" s="150"/>
      <c r="G404" s="93" t="s">
        <v>301</v>
      </c>
      <c r="H404" s="94">
        <v>2.5000000000000001E-2</v>
      </c>
      <c r="I404" s="95">
        <v>23.17</v>
      </c>
      <c r="J404" s="95">
        <v>0.56999999999999995</v>
      </c>
    </row>
    <row r="405" spans="1:10" ht="26.4" x14ac:dyDescent="0.25">
      <c r="A405" s="123" t="s">
        <v>758</v>
      </c>
      <c r="B405" s="92" t="s">
        <v>870</v>
      </c>
      <c r="C405" s="123" t="s">
        <v>251</v>
      </c>
      <c r="D405" s="123" t="s">
        <v>871</v>
      </c>
      <c r="E405" s="150" t="s">
        <v>10</v>
      </c>
      <c r="F405" s="150"/>
      <c r="G405" s="93" t="s">
        <v>2</v>
      </c>
      <c r="H405" s="94">
        <v>0.74299999999999999</v>
      </c>
      <c r="I405" s="95">
        <v>0.21</v>
      </c>
      <c r="J405" s="95">
        <v>0.15</v>
      </c>
    </row>
    <row r="406" spans="1:10" x14ac:dyDescent="0.25">
      <c r="A406" s="126"/>
      <c r="B406" s="126"/>
      <c r="C406" s="126"/>
      <c r="D406" s="126"/>
      <c r="E406" s="126" t="s">
        <v>740</v>
      </c>
      <c r="F406" s="90">
        <v>1.1753044463324838</v>
      </c>
      <c r="G406" s="126" t="s">
        <v>741</v>
      </c>
      <c r="H406" s="90">
        <v>1.31</v>
      </c>
      <c r="I406" s="126" t="s">
        <v>742</v>
      </c>
      <c r="J406" s="90">
        <v>2.4900000000000002</v>
      </c>
    </row>
    <row r="407" spans="1:10" x14ac:dyDescent="0.25">
      <c r="A407" s="126"/>
      <c r="B407" s="126"/>
      <c r="C407" s="126"/>
      <c r="D407" s="126"/>
      <c r="E407" s="126" t="s">
        <v>743</v>
      </c>
      <c r="F407" s="90">
        <v>3.16</v>
      </c>
      <c r="G407" s="126"/>
      <c r="H407" s="149" t="s">
        <v>744</v>
      </c>
      <c r="I407" s="149"/>
      <c r="J407" s="90">
        <v>18.72</v>
      </c>
    </row>
    <row r="408" spans="1:10" ht="14.4" thickBot="1" x14ac:dyDescent="0.3">
      <c r="A408" s="119"/>
      <c r="B408" s="119"/>
      <c r="C408" s="119"/>
      <c r="D408" s="119"/>
      <c r="E408" s="119"/>
      <c r="F408" s="119"/>
      <c r="G408" s="119" t="s">
        <v>745</v>
      </c>
      <c r="H408" s="91">
        <v>443.6</v>
      </c>
      <c r="I408" s="119" t="s">
        <v>746</v>
      </c>
      <c r="J408" s="120">
        <v>8304.19</v>
      </c>
    </row>
    <row r="409" spans="1:10" ht="14.4" thickTop="1" x14ac:dyDescent="0.25">
      <c r="A409" s="4"/>
      <c r="B409" s="4"/>
      <c r="C409" s="4"/>
      <c r="D409" s="4"/>
      <c r="E409" s="4"/>
      <c r="F409" s="4"/>
      <c r="G409" s="4"/>
      <c r="H409" s="4"/>
      <c r="I409" s="4"/>
      <c r="J409" s="4"/>
    </row>
    <row r="410" spans="1:10" x14ac:dyDescent="0.25">
      <c r="A410" s="117" t="s">
        <v>1652</v>
      </c>
      <c r="B410" s="97" t="s">
        <v>1</v>
      </c>
      <c r="C410" s="117" t="s">
        <v>206</v>
      </c>
      <c r="D410" s="117" t="s">
        <v>0</v>
      </c>
      <c r="E410" s="141" t="s">
        <v>3</v>
      </c>
      <c r="F410" s="141"/>
      <c r="G410" s="98" t="s">
        <v>207</v>
      </c>
      <c r="H410" s="97" t="s">
        <v>208</v>
      </c>
      <c r="I410" s="97" t="s">
        <v>209</v>
      </c>
      <c r="J410" s="97" t="s">
        <v>167</v>
      </c>
    </row>
    <row r="411" spans="1:10" ht="39.6" x14ac:dyDescent="0.25">
      <c r="A411" s="124" t="s">
        <v>717</v>
      </c>
      <c r="B411" s="2" t="s">
        <v>1653</v>
      </c>
      <c r="C411" s="124" t="s">
        <v>251</v>
      </c>
      <c r="D411" s="124" t="s">
        <v>1654</v>
      </c>
      <c r="E411" s="151" t="s">
        <v>754</v>
      </c>
      <c r="F411" s="151"/>
      <c r="G411" s="3" t="s">
        <v>301</v>
      </c>
      <c r="H411" s="85">
        <v>1</v>
      </c>
      <c r="I411" s="83">
        <v>16.62</v>
      </c>
      <c r="J411" s="83">
        <v>16.62</v>
      </c>
    </row>
    <row r="412" spans="1:10" ht="26.4" x14ac:dyDescent="0.25">
      <c r="A412" s="125" t="s">
        <v>719</v>
      </c>
      <c r="B412" s="86" t="s">
        <v>984</v>
      </c>
      <c r="C412" s="125" t="s">
        <v>251</v>
      </c>
      <c r="D412" s="125" t="s">
        <v>985</v>
      </c>
      <c r="E412" s="152" t="s">
        <v>754</v>
      </c>
      <c r="F412" s="152"/>
      <c r="G412" s="87" t="s">
        <v>301</v>
      </c>
      <c r="H412" s="88">
        <v>1</v>
      </c>
      <c r="I412" s="89">
        <v>11.85</v>
      </c>
      <c r="J412" s="89">
        <v>11.85</v>
      </c>
    </row>
    <row r="413" spans="1:10" ht="26.4" x14ac:dyDescent="0.25">
      <c r="A413" s="125" t="s">
        <v>719</v>
      </c>
      <c r="B413" s="86" t="s">
        <v>864</v>
      </c>
      <c r="C413" s="125" t="s">
        <v>251</v>
      </c>
      <c r="D413" s="125" t="s">
        <v>865</v>
      </c>
      <c r="E413" s="152" t="s">
        <v>4</v>
      </c>
      <c r="F413" s="152"/>
      <c r="G413" s="87" t="s">
        <v>5</v>
      </c>
      <c r="H413" s="88">
        <v>0.17130000000000001</v>
      </c>
      <c r="I413" s="89">
        <v>20.73</v>
      </c>
      <c r="J413" s="89">
        <v>3.55</v>
      </c>
    </row>
    <row r="414" spans="1:10" ht="26.4" x14ac:dyDescent="0.25">
      <c r="A414" s="125" t="s">
        <v>719</v>
      </c>
      <c r="B414" s="86" t="s">
        <v>866</v>
      </c>
      <c r="C414" s="125" t="s">
        <v>251</v>
      </c>
      <c r="D414" s="125" t="s">
        <v>867</v>
      </c>
      <c r="E414" s="152" t="s">
        <v>4</v>
      </c>
      <c r="F414" s="152"/>
      <c r="G414" s="87" t="s">
        <v>5</v>
      </c>
      <c r="H414" s="88">
        <v>2.8000000000000001E-2</v>
      </c>
      <c r="I414" s="89">
        <v>16.170000000000002</v>
      </c>
      <c r="J414" s="89">
        <v>0.45</v>
      </c>
    </row>
    <row r="415" spans="1:10" ht="26.4" x14ac:dyDescent="0.25">
      <c r="A415" s="123" t="s">
        <v>758</v>
      </c>
      <c r="B415" s="92" t="s">
        <v>868</v>
      </c>
      <c r="C415" s="123" t="s">
        <v>251</v>
      </c>
      <c r="D415" s="123" t="s">
        <v>869</v>
      </c>
      <c r="E415" s="150" t="s">
        <v>10</v>
      </c>
      <c r="F415" s="150"/>
      <c r="G415" s="93" t="s">
        <v>301</v>
      </c>
      <c r="H415" s="94">
        <v>2.5000000000000001E-2</v>
      </c>
      <c r="I415" s="95">
        <v>23.17</v>
      </c>
      <c r="J415" s="95">
        <v>0.56999999999999995</v>
      </c>
    </row>
    <row r="416" spans="1:10" ht="26.4" x14ac:dyDescent="0.25">
      <c r="A416" s="123" t="s">
        <v>758</v>
      </c>
      <c r="B416" s="92" t="s">
        <v>870</v>
      </c>
      <c r="C416" s="123" t="s">
        <v>251</v>
      </c>
      <c r="D416" s="123" t="s">
        <v>871</v>
      </c>
      <c r="E416" s="150" t="s">
        <v>10</v>
      </c>
      <c r="F416" s="150"/>
      <c r="G416" s="93" t="s">
        <v>2</v>
      </c>
      <c r="H416" s="94">
        <v>0.97</v>
      </c>
      <c r="I416" s="95">
        <v>0.21</v>
      </c>
      <c r="J416" s="95">
        <v>0.2</v>
      </c>
    </row>
    <row r="417" spans="1:10" x14ac:dyDescent="0.25">
      <c r="A417" s="126"/>
      <c r="B417" s="126"/>
      <c r="C417" s="126"/>
      <c r="D417" s="126"/>
      <c r="E417" s="126" t="s">
        <v>740</v>
      </c>
      <c r="F417" s="90">
        <v>1.6756348532049465</v>
      </c>
      <c r="G417" s="126" t="s">
        <v>741</v>
      </c>
      <c r="H417" s="90">
        <v>1.87</v>
      </c>
      <c r="I417" s="126" t="s">
        <v>742</v>
      </c>
      <c r="J417" s="90">
        <v>3.55</v>
      </c>
    </row>
    <row r="418" spans="1:10" x14ac:dyDescent="0.25">
      <c r="A418" s="126"/>
      <c r="B418" s="126"/>
      <c r="C418" s="126"/>
      <c r="D418" s="126"/>
      <c r="E418" s="126" t="s">
        <v>743</v>
      </c>
      <c r="F418" s="90">
        <v>3.38</v>
      </c>
      <c r="G418" s="126"/>
      <c r="H418" s="149" t="s">
        <v>744</v>
      </c>
      <c r="I418" s="149"/>
      <c r="J418" s="90">
        <v>20</v>
      </c>
    </row>
    <row r="419" spans="1:10" ht="14.4" thickBot="1" x14ac:dyDescent="0.3">
      <c r="A419" s="119"/>
      <c r="B419" s="119"/>
      <c r="C419" s="119"/>
      <c r="D419" s="119"/>
      <c r="E419" s="119"/>
      <c r="F419" s="119"/>
      <c r="G419" s="119" t="s">
        <v>745</v>
      </c>
      <c r="H419" s="91">
        <v>96.1</v>
      </c>
      <c r="I419" s="119" t="s">
        <v>746</v>
      </c>
      <c r="J419" s="120">
        <v>1922</v>
      </c>
    </row>
    <row r="420" spans="1:10" ht="14.4" thickTop="1" x14ac:dyDescent="0.25">
      <c r="A420" s="4"/>
      <c r="B420" s="4"/>
      <c r="C420" s="4"/>
      <c r="D420" s="4"/>
      <c r="E420" s="4"/>
      <c r="F420" s="4"/>
      <c r="G420" s="4"/>
      <c r="H420" s="4"/>
      <c r="I420" s="4"/>
      <c r="J420" s="4"/>
    </row>
    <row r="421" spans="1:10" x14ac:dyDescent="0.25">
      <c r="A421" s="117" t="s">
        <v>1655</v>
      </c>
      <c r="B421" s="97" t="s">
        <v>1</v>
      </c>
      <c r="C421" s="117" t="s">
        <v>206</v>
      </c>
      <c r="D421" s="117" t="s">
        <v>0</v>
      </c>
      <c r="E421" s="141" t="s">
        <v>3</v>
      </c>
      <c r="F421" s="141"/>
      <c r="G421" s="98" t="s">
        <v>207</v>
      </c>
      <c r="H421" s="97" t="s">
        <v>208</v>
      </c>
      <c r="I421" s="97" t="s">
        <v>209</v>
      </c>
      <c r="J421" s="97" t="s">
        <v>167</v>
      </c>
    </row>
    <row r="422" spans="1:10" ht="39.6" x14ac:dyDescent="0.25">
      <c r="A422" s="124" t="s">
        <v>717</v>
      </c>
      <c r="B422" s="2" t="s">
        <v>1656</v>
      </c>
      <c r="C422" s="124" t="s">
        <v>251</v>
      </c>
      <c r="D422" s="124" t="s">
        <v>1657</v>
      </c>
      <c r="E422" s="151" t="s">
        <v>754</v>
      </c>
      <c r="F422" s="151"/>
      <c r="G422" s="3" t="s">
        <v>301</v>
      </c>
      <c r="H422" s="85">
        <v>1</v>
      </c>
      <c r="I422" s="83">
        <v>11.68</v>
      </c>
      <c r="J422" s="83">
        <v>11.68</v>
      </c>
    </row>
    <row r="423" spans="1:10" ht="26.4" x14ac:dyDescent="0.25">
      <c r="A423" s="125" t="s">
        <v>719</v>
      </c>
      <c r="B423" s="86" t="s">
        <v>1740</v>
      </c>
      <c r="C423" s="125" t="s">
        <v>251</v>
      </c>
      <c r="D423" s="125" t="s">
        <v>1741</v>
      </c>
      <c r="E423" s="152" t="s">
        <v>754</v>
      </c>
      <c r="F423" s="152"/>
      <c r="G423" s="87" t="s">
        <v>301</v>
      </c>
      <c r="H423" s="88">
        <v>1</v>
      </c>
      <c r="I423" s="89">
        <v>9.42</v>
      </c>
      <c r="J423" s="89">
        <v>9.42</v>
      </c>
    </row>
    <row r="424" spans="1:10" ht="26.4" x14ac:dyDescent="0.25">
      <c r="A424" s="125" t="s">
        <v>719</v>
      </c>
      <c r="B424" s="86" t="s">
        <v>864</v>
      </c>
      <c r="C424" s="125" t="s">
        <v>251</v>
      </c>
      <c r="D424" s="125" t="s">
        <v>865</v>
      </c>
      <c r="E424" s="152" t="s">
        <v>4</v>
      </c>
      <c r="F424" s="152"/>
      <c r="G424" s="87" t="s">
        <v>5</v>
      </c>
      <c r="H424" s="88">
        <v>6.9800000000000001E-2</v>
      </c>
      <c r="I424" s="89">
        <v>20.73</v>
      </c>
      <c r="J424" s="89">
        <v>1.44</v>
      </c>
    </row>
    <row r="425" spans="1:10" ht="26.4" x14ac:dyDescent="0.25">
      <c r="A425" s="125" t="s">
        <v>719</v>
      </c>
      <c r="B425" s="86" t="s">
        <v>866</v>
      </c>
      <c r="C425" s="125" t="s">
        <v>251</v>
      </c>
      <c r="D425" s="125" t="s">
        <v>867</v>
      </c>
      <c r="E425" s="152" t="s">
        <v>4</v>
      </c>
      <c r="F425" s="152"/>
      <c r="G425" s="87" t="s">
        <v>5</v>
      </c>
      <c r="H425" s="88">
        <v>1.14E-2</v>
      </c>
      <c r="I425" s="89">
        <v>16.170000000000002</v>
      </c>
      <c r="J425" s="89">
        <v>0.18</v>
      </c>
    </row>
    <row r="426" spans="1:10" ht="26.4" x14ac:dyDescent="0.25">
      <c r="A426" s="123" t="s">
        <v>758</v>
      </c>
      <c r="B426" s="92" t="s">
        <v>868</v>
      </c>
      <c r="C426" s="123" t="s">
        <v>251</v>
      </c>
      <c r="D426" s="123" t="s">
        <v>869</v>
      </c>
      <c r="E426" s="150" t="s">
        <v>10</v>
      </c>
      <c r="F426" s="150"/>
      <c r="G426" s="93" t="s">
        <v>301</v>
      </c>
      <c r="H426" s="94">
        <v>2.5000000000000001E-2</v>
      </c>
      <c r="I426" s="95">
        <v>23.17</v>
      </c>
      <c r="J426" s="95">
        <v>0.56999999999999995</v>
      </c>
    </row>
    <row r="427" spans="1:10" ht="26.4" x14ac:dyDescent="0.25">
      <c r="A427" s="123" t="s">
        <v>758</v>
      </c>
      <c r="B427" s="92" t="s">
        <v>870</v>
      </c>
      <c r="C427" s="123" t="s">
        <v>251</v>
      </c>
      <c r="D427" s="123" t="s">
        <v>871</v>
      </c>
      <c r="E427" s="150" t="s">
        <v>10</v>
      </c>
      <c r="F427" s="150"/>
      <c r="G427" s="93" t="s">
        <v>2</v>
      </c>
      <c r="H427" s="94">
        <v>0.36699999999999999</v>
      </c>
      <c r="I427" s="95">
        <v>0.21</v>
      </c>
      <c r="J427" s="95">
        <v>7.0000000000000007E-2</v>
      </c>
    </row>
    <row r="428" spans="1:10" x14ac:dyDescent="0.25">
      <c r="A428" s="126"/>
      <c r="B428" s="126"/>
      <c r="C428" s="126"/>
      <c r="D428" s="126"/>
      <c r="E428" s="126" t="s">
        <v>740</v>
      </c>
      <c r="F428" s="90">
        <v>0.59945246861134716</v>
      </c>
      <c r="G428" s="126" t="s">
        <v>741</v>
      </c>
      <c r="H428" s="90">
        <v>0.67</v>
      </c>
      <c r="I428" s="126" t="s">
        <v>742</v>
      </c>
      <c r="J428" s="90">
        <v>1.27</v>
      </c>
    </row>
    <row r="429" spans="1:10" x14ac:dyDescent="0.25">
      <c r="A429" s="126"/>
      <c r="B429" s="126"/>
      <c r="C429" s="126"/>
      <c r="D429" s="126"/>
      <c r="E429" s="126" t="s">
        <v>743</v>
      </c>
      <c r="F429" s="90">
        <v>2.37</v>
      </c>
      <c r="G429" s="126"/>
      <c r="H429" s="149" t="s">
        <v>744</v>
      </c>
      <c r="I429" s="149"/>
      <c r="J429" s="90">
        <v>14.05</v>
      </c>
    </row>
    <row r="430" spans="1:10" ht="14.4" thickBot="1" x14ac:dyDescent="0.3">
      <c r="A430" s="119"/>
      <c r="B430" s="119"/>
      <c r="C430" s="119"/>
      <c r="D430" s="119"/>
      <c r="E430" s="119"/>
      <c r="F430" s="119"/>
      <c r="G430" s="119" t="s">
        <v>745</v>
      </c>
      <c r="H430" s="91">
        <v>974.5</v>
      </c>
      <c r="I430" s="119" t="s">
        <v>746</v>
      </c>
      <c r="J430" s="120">
        <v>13691.72</v>
      </c>
    </row>
    <row r="431" spans="1:10" ht="14.4" thickTop="1" x14ac:dyDescent="0.25">
      <c r="A431" s="4"/>
      <c r="B431" s="4"/>
      <c r="C431" s="4"/>
      <c r="D431" s="4"/>
      <c r="E431" s="4"/>
      <c r="F431" s="4"/>
      <c r="G431" s="4"/>
      <c r="H431" s="4"/>
      <c r="I431" s="4"/>
      <c r="J431" s="4"/>
    </row>
    <row r="432" spans="1:10" x14ac:dyDescent="0.25">
      <c r="A432" s="117" t="s">
        <v>1658</v>
      </c>
      <c r="B432" s="97" t="s">
        <v>1</v>
      </c>
      <c r="C432" s="117" t="s">
        <v>206</v>
      </c>
      <c r="D432" s="117" t="s">
        <v>0</v>
      </c>
      <c r="E432" s="141" t="s">
        <v>3</v>
      </c>
      <c r="F432" s="141"/>
      <c r="G432" s="98" t="s">
        <v>207</v>
      </c>
      <c r="H432" s="97" t="s">
        <v>208</v>
      </c>
      <c r="I432" s="97" t="s">
        <v>209</v>
      </c>
      <c r="J432" s="97" t="s">
        <v>167</v>
      </c>
    </row>
    <row r="433" spans="1:10" ht="39.6" x14ac:dyDescent="0.25">
      <c r="A433" s="124" t="s">
        <v>717</v>
      </c>
      <c r="B433" s="2" t="s">
        <v>1659</v>
      </c>
      <c r="C433" s="124" t="s">
        <v>251</v>
      </c>
      <c r="D433" s="124" t="s">
        <v>1660</v>
      </c>
      <c r="E433" s="151" t="s">
        <v>754</v>
      </c>
      <c r="F433" s="151"/>
      <c r="G433" s="3" t="s">
        <v>301</v>
      </c>
      <c r="H433" s="85">
        <v>1</v>
      </c>
      <c r="I433" s="83">
        <v>17.57</v>
      </c>
      <c r="J433" s="83">
        <v>17.57</v>
      </c>
    </row>
    <row r="434" spans="1:10" ht="26.4" x14ac:dyDescent="0.25">
      <c r="A434" s="125" t="s">
        <v>719</v>
      </c>
      <c r="B434" s="86" t="s">
        <v>976</v>
      </c>
      <c r="C434" s="125" t="s">
        <v>251</v>
      </c>
      <c r="D434" s="125" t="s">
        <v>977</v>
      </c>
      <c r="E434" s="152" t="s">
        <v>754</v>
      </c>
      <c r="F434" s="152"/>
      <c r="G434" s="87" t="s">
        <v>301</v>
      </c>
      <c r="H434" s="88">
        <v>1</v>
      </c>
      <c r="I434" s="89">
        <v>11.52</v>
      </c>
      <c r="J434" s="89">
        <v>11.52</v>
      </c>
    </row>
    <row r="435" spans="1:10" ht="26.4" x14ac:dyDescent="0.25">
      <c r="A435" s="125" t="s">
        <v>719</v>
      </c>
      <c r="B435" s="86" t="s">
        <v>864</v>
      </c>
      <c r="C435" s="125" t="s">
        <v>251</v>
      </c>
      <c r="D435" s="125" t="s">
        <v>865</v>
      </c>
      <c r="E435" s="152" t="s">
        <v>4</v>
      </c>
      <c r="F435" s="152"/>
      <c r="G435" s="87" t="s">
        <v>5</v>
      </c>
      <c r="H435" s="88">
        <v>0.22450000000000001</v>
      </c>
      <c r="I435" s="89">
        <v>20.73</v>
      </c>
      <c r="J435" s="89">
        <v>4.6500000000000004</v>
      </c>
    </row>
    <row r="436" spans="1:10" ht="26.4" x14ac:dyDescent="0.25">
      <c r="A436" s="125" t="s">
        <v>719</v>
      </c>
      <c r="B436" s="86" t="s">
        <v>866</v>
      </c>
      <c r="C436" s="125" t="s">
        <v>251</v>
      </c>
      <c r="D436" s="125" t="s">
        <v>867</v>
      </c>
      <c r="E436" s="152" t="s">
        <v>4</v>
      </c>
      <c r="F436" s="152"/>
      <c r="G436" s="87" t="s">
        <v>5</v>
      </c>
      <c r="H436" s="88">
        <v>3.6700000000000003E-2</v>
      </c>
      <c r="I436" s="89">
        <v>16.170000000000002</v>
      </c>
      <c r="J436" s="89">
        <v>0.59</v>
      </c>
    </row>
    <row r="437" spans="1:10" ht="26.4" x14ac:dyDescent="0.25">
      <c r="A437" s="123" t="s">
        <v>758</v>
      </c>
      <c r="B437" s="92" t="s">
        <v>868</v>
      </c>
      <c r="C437" s="123" t="s">
        <v>251</v>
      </c>
      <c r="D437" s="123" t="s">
        <v>869</v>
      </c>
      <c r="E437" s="150" t="s">
        <v>10</v>
      </c>
      <c r="F437" s="150"/>
      <c r="G437" s="93" t="s">
        <v>301</v>
      </c>
      <c r="H437" s="94">
        <v>2.5000000000000001E-2</v>
      </c>
      <c r="I437" s="95">
        <v>23.17</v>
      </c>
      <c r="J437" s="95">
        <v>0.56999999999999995</v>
      </c>
    </row>
    <row r="438" spans="1:10" ht="26.4" x14ac:dyDescent="0.25">
      <c r="A438" s="123" t="s">
        <v>758</v>
      </c>
      <c r="B438" s="92" t="s">
        <v>870</v>
      </c>
      <c r="C438" s="123" t="s">
        <v>251</v>
      </c>
      <c r="D438" s="123" t="s">
        <v>871</v>
      </c>
      <c r="E438" s="150" t="s">
        <v>10</v>
      </c>
      <c r="F438" s="150"/>
      <c r="G438" s="93" t="s">
        <v>2</v>
      </c>
      <c r="H438" s="94">
        <v>1.19</v>
      </c>
      <c r="I438" s="95">
        <v>0.21</v>
      </c>
      <c r="J438" s="95">
        <v>0.24</v>
      </c>
    </row>
    <row r="439" spans="1:10" x14ac:dyDescent="0.25">
      <c r="A439" s="126"/>
      <c r="B439" s="126"/>
      <c r="C439" s="126"/>
      <c r="D439" s="126"/>
      <c r="E439" s="126" t="s">
        <v>740</v>
      </c>
      <c r="F439" s="90">
        <v>2.3647691871990939</v>
      </c>
      <c r="G439" s="126" t="s">
        <v>741</v>
      </c>
      <c r="H439" s="90">
        <v>2.65</v>
      </c>
      <c r="I439" s="126" t="s">
        <v>742</v>
      </c>
      <c r="J439" s="90">
        <v>5.01</v>
      </c>
    </row>
    <row r="440" spans="1:10" x14ac:dyDescent="0.25">
      <c r="A440" s="126"/>
      <c r="B440" s="126"/>
      <c r="C440" s="126"/>
      <c r="D440" s="126"/>
      <c r="E440" s="126" t="s">
        <v>743</v>
      </c>
      <c r="F440" s="90">
        <v>3.57</v>
      </c>
      <c r="G440" s="126"/>
      <c r="H440" s="149" t="s">
        <v>744</v>
      </c>
      <c r="I440" s="149"/>
      <c r="J440" s="90">
        <v>21.14</v>
      </c>
    </row>
    <row r="441" spans="1:10" ht="14.4" thickBot="1" x14ac:dyDescent="0.3">
      <c r="A441" s="119"/>
      <c r="B441" s="119"/>
      <c r="C441" s="119"/>
      <c r="D441" s="119"/>
      <c r="E441" s="119"/>
      <c r="F441" s="119"/>
      <c r="G441" s="119" t="s">
        <v>745</v>
      </c>
      <c r="H441" s="91">
        <v>1087.8</v>
      </c>
      <c r="I441" s="119" t="s">
        <v>746</v>
      </c>
      <c r="J441" s="120">
        <v>22996.09</v>
      </c>
    </row>
    <row r="442" spans="1:10" ht="14.4" thickTop="1" x14ac:dyDescent="0.25">
      <c r="A442" s="4"/>
      <c r="B442" s="4"/>
      <c r="C442" s="4"/>
      <c r="D442" s="4"/>
      <c r="E442" s="4"/>
      <c r="F442" s="4"/>
      <c r="G442" s="4"/>
      <c r="H442" s="4"/>
      <c r="I442" s="4"/>
      <c r="J442" s="4"/>
    </row>
    <row r="443" spans="1:10" x14ac:dyDescent="0.25">
      <c r="A443" s="117" t="s">
        <v>1661</v>
      </c>
      <c r="B443" s="97" t="s">
        <v>1</v>
      </c>
      <c r="C443" s="117" t="s">
        <v>206</v>
      </c>
      <c r="D443" s="117" t="s">
        <v>0</v>
      </c>
      <c r="E443" s="141" t="s">
        <v>3</v>
      </c>
      <c r="F443" s="141"/>
      <c r="G443" s="98" t="s">
        <v>207</v>
      </c>
      <c r="H443" s="97" t="s">
        <v>208</v>
      </c>
      <c r="I443" s="97" t="s">
        <v>209</v>
      </c>
      <c r="J443" s="97" t="s">
        <v>167</v>
      </c>
    </row>
    <row r="444" spans="1:10" ht="39.6" x14ac:dyDescent="0.25">
      <c r="A444" s="124" t="s">
        <v>717</v>
      </c>
      <c r="B444" s="2" t="s">
        <v>1662</v>
      </c>
      <c r="C444" s="124" t="s">
        <v>251</v>
      </c>
      <c r="D444" s="124" t="s">
        <v>1663</v>
      </c>
      <c r="E444" s="151" t="s">
        <v>754</v>
      </c>
      <c r="F444" s="151"/>
      <c r="G444" s="3" t="s">
        <v>301</v>
      </c>
      <c r="H444" s="85">
        <v>1</v>
      </c>
      <c r="I444" s="83">
        <v>11.05</v>
      </c>
      <c r="J444" s="83">
        <v>11.05</v>
      </c>
    </row>
    <row r="445" spans="1:10" ht="26.4" x14ac:dyDescent="0.25">
      <c r="A445" s="125" t="s">
        <v>719</v>
      </c>
      <c r="B445" s="86" t="s">
        <v>1748</v>
      </c>
      <c r="C445" s="125" t="s">
        <v>251</v>
      </c>
      <c r="D445" s="125" t="s">
        <v>1749</v>
      </c>
      <c r="E445" s="152" t="s">
        <v>754</v>
      </c>
      <c r="F445" s="152"/>
      <c r="G445" s="87" t="s">
        <v>301</v>
      </c>
      <c r="H445" s="88">
        <v>1</v>
      </c>
      <c r="I445" s="89">
        <v>9.34</v>
      </c>
      <c r="J445" s="89">
        <v>9.34</v>
      </c>
    </row>
    <row r="446" spans="1:10" ht="26.4" x14ac:dyDescent="0.25">
      <c r="A446" s="125" t="s">
        <v>719</v>
      </c>
      <c r="B446" s="86" t="s">
        <v>864</v>
      </c>
      <c r="C446" s="125" t="s">
        <v>251</v>
      </c>
      <c r="D446" s="125" t="s">
        <v>865</v>
      </c>
      <c r="E446" s="152" t="s">
        <v>4</v>
      </c>
      <c r="F446" s="152"/>
      <c r="G446" s="87" t="s">
        <v>5</v>
      </c>
      <c r="H446" s="88">
        <v>4.7300000000000002E-2</v>
      </c>
      <c r="I446" s="89">
        <v>20.73</v>
      </c>
      <c r="J446" s="89">
        <v>0.98</v>
      </c>
    </row>
    <row r="447" spans="1:10" ht="26.4" x14ac:dyDescent="0.25">
      <c r="A447" s="125" t="s">
        <v>719</v>
      </c>
      <c r="B447" s="86" t="s">
        <v>866</v>
      </c>
      <c r="C447" s="125" t="s">
        <v>251</v>
      </c>
      <c r="D447" s="125" t="s">
        <v>867</v>
      </c>
      <c r="E447" s="152" t="s">
        <v>4</v>
      </c>
      <c r="F447" s="152"/>
      <c r="G447" s="87" t="s">
        <v>5</v>
      </c>
      <c r="H447" s="88">
        <v>7.7000000000000002E-3</v>
      </c>
      <c r="I447" s="89">
        <v>16.170000000000002</v>
      </c>
      <c r="J447" s="89">
        <v>0.12</v>
      </c>
    </row>
    <row r="448" spans="1:10" ht="26.4" x14ac:dyDescent="0.25">
      <c r="A448" s="123" t="s">
        <v>758</v>
      </c>
      <c r="B448" s="92" t="s">
        <v>868</v>
      </c>
      <c r="C448" s="123" t="s">
        <v>251</v>
      </c>
      <c r="D448" s="123" t="s">
        <v>869</v>
      </c>
      <c r="E448" s="150" t="s">
        <v>10</v>
      </c>
      <c r="F448" s="150"/>
      <c r="G448" s="93" t="s">
        <v>301</v>
      </c>
      <c r="H448" s="94">
        <v>2.5000000000000001E-2</v>
      </c>
      <c r="I448" s="95">
        <v>23.17</v>
      </c>
      <c r="J448" s="95">
        <v>0.56999999999999995</v>
      </c>
    </row>
    <row r="449" spans="1:10" ht="26.4" x14ac:dyDescent="0.25">
      <c r="A449" s="123" t="s">
        <v>758</v>
      </c>
      <c r="B449" s="92" t="s">
        <v>870</v>
      </c>
      <c r="C449" s="123" t="s">
        <v>251</v>
      </c>
      <c r="D449" s="123" t="s">
        <v>871</v>
      </c>
      <c r="E449" s="150" t="s">
        <v>10</v>
      </c>
      <c r="F449" s="150"/>
      <c r="G449" s="93" t="s">
        <v>2</v>
      </c>
      <c r="H449" s="94">
        <v>0.21199999999999999</v>
      </c>
      <c r="I449" s="95">
        <v>0.21</v>
      </c>
      <c r="J449" s="95">
        <v>0.04</v>
      </c>
    </row>
    <row r="450" spans="1:10" x14ac:dyDescent="0.25">
      <c r="A450" s="126"/>
      <c r="B450" s="126"/>
      <c r="C450" s="126"/>
      <c r="D450" s="126"/>
      <c r="E450" s="126" t="s">
        <v>740</v>
      </c>
      <c r="F450" s="90">
        <v>0.39648824695553669</v>
      </c>
      <c r="G450" s="126" t="s">
        <v>741</v>
      </c>
      <c r="H450" s="90">
        <v>0.44</v>
      </c>
      <c r="I450" s="126" t="s">
        <v>742</v>
      </c>
      <c r="J450" s="90">
        <v>0.84</v>
      </c>
    </row>
    <row r="451" spans="1:10" x14ac:dyDescent="0.25">
      <c r="A451" s="126"/>
      <c r="B451" s="126"/>
      <c r="C451" s="126"/>
      <c r="D451" s="126"/>
      <c r="E451" s="126" t="s">
        <v>743</v>
      </c>
      <c r="F451" s="90">
        <v>2.2400000000000002</v>
      </c>
      <c r="G451" s="126"/>
      <c r="H451" s="149" t="s">
        <v>744</v>
      </c>
      <c r="I451" s="149"/>
      <c r="J451" s="90">
        <v>13.29</v>
      </c>
    </row>
    <row r="452" spans="1:10" ht="14.4" thickBot="1" x14ac:dyDescent="0.3">
      <c r="A452" s="119"/>
      <c r="B452" s="119"/>
      <c r="C452" s="119"/>
      <c r="D452" s="119"/>
      <c r="E452" s="119"/>
      <c r="F452" s="119"/>
      <c r="G452" s="119" t="s">
        <v>745</v>
      </c>
      <c r="H452" s="91">
        <v>1132.8</v>
      </c>
      <c r="I452" s="119" t="s">
        <v>746</v>
      </c>
      <c r="J452" s="120">
        <v>15054.91</v>
      </c>
    </row>
    <row r="453" spans="1:10" ht="14.4" thickTop="1" x14ac:dyDescent="0.25">
      <c r="A453" s="4"/>
      <c r="B453" s="4"/>
      <c r="C453" s="4"/>
      <c r="D453" s="4"/>
      <c r="E453" s="4"/>
      <c r="F453" s="4"/>
      <c r="G453" s="4"/>
      <c r="H453" s="4"/>
      <c r="I453" s="4"/>
      <c r="J453" s="4"/>
    </row>
    <row r="454" spans="1:10" x14ac:dyDescent="0.25">
      <c r="A454" s="117" t="s">
        <v>1664</v>
      </c>
      <c r="B454" s="97" t="s">
        <v>1</v>
      </c>
      <c r="C454" s="117" t="s">
        <v>206</v>
      </c>
      <c r="D454" s="117" t="s">
        <v>0</v>
      </c>
      <c r="E454" s="141" t="s">
        <v>3</v>
      </c>
      <c r="F454" s="141"/>
      <c r="G454" s="98" t="s">
        <v>207</v>
      </c>
      <c r="H454" s="97" t="s">
        <v>208</v>
      </c>
      <c r="I454" s="97" t="s">
        <v>209</v>
      </c>
      <c r="J454" s="97" t="s">
        <v>167</v>
      </c>
    </row>
    <row r="455" spans="1:10" ht="39.6" x14ac:dyDescent="0.25">
      <c r="A455" s="124" t="s">
        <v>717</v>
      </c>
      <c r="B455" s="2" t="s">
        <v>1665</v>
      </c>
      <c r="C455" s="124" t="s">
        <v>251</v>
      </c>
      <c r="D455" s="124" t="s">
        <v>1666</v>
      </c>
      <c r="E455" s="151" t="s">
        <v>754</v>
      </c>
      <c r="F455" s="151"/>
      <c r="G455" s="3" t="s">
        <v>261</v>
      </c>
      <c r="H455" s="85">
        <v>1</v>
      </c>
      <c r="I455" s="83">
        <v>621.94000000000005</v>
      </c>
      <c r="J455" s="83">
        <v>621.94000000000005</v>
      </c>
    </row>
    <row r="456" spans="1:10" ht="26.4" x14ac:dyDescent="0.25">
      <c r="A456" s="125" t="s">
        <v>719</v>
      </c>
      <c r="B456" s="86" t="s">
        <v>852</v>
      </c>
      <c r="C456" s="125" t="s">
        <v>251</v>
      </c>
      <c r="D456" s="125" t="s">
        <v>853</v>
      </c>
      <c r="E456" s="152" t="s">
        <v>804</v>
      </c>
      <c r="F456" s="152"/>
      <c r="G456" s="87" t="s">
        <v>808</v>
      </c>
      <c r="H456" s="88">
        <v>0.67200000000000004</v>
      </c>
      <c r="I456" s="89">
        <v>1.28</v>
      </c>
      <c r="J456" s="89">
        <v>0.86</v>
      </c>
    </row>
    <row r="457" spans="1:10" ht="26.4" x14ac:dyDescent="0.25">
      <c r="A457" s="125" t="s">
        <v>719</v>
      </c>
      <c r="B457" s="86" t="s">
        <v>854</v>
      </c>
      <c r="C457" s="125" t="s">
        <v>251</v>
      </c>
      <c r="D457" s="125" t="s">
        <v>855</v>
      </c>
      <c r="E457" s="152" t="s">
        <v>804</v>
      </c>
      <c r="F457" s="152"/>
      <c r="G457" s="87" t="s">
        <v>805</v>
      </c>
      <c r="H457" s="88">
        <v>1.1739999999999999</v>
      </c>
      <c r="I457" s="89">
        <v>0.44</v>
      </c>
      <c r="J457" s="89">
        <v>0.51</v>
      </c>
    </row>
    <row r="458" spans="1:10" ht="26.4" x14ac:dyDescent="0.25">
      <c r="A458" s="125" t="s">
        <v>719</v>
      </c>
      <c r="B458" s="86" t="s">
        <v>829</v>
      </c>
      <c r="C458" s="125" t="s">
        <v>251</v>
      </c>
      <c r="D458" s="125" t="s">
        <v>830</v>
      </c>
      <c r="E458" s="152" t="s">
        <v>4</v>
      </c>
      <c r="F458" s="152"/>
      <c r="G458" s="87" t="s">
        <v>5</v>
      </c>
      <c r="H458" s="88">
        <v>1.8460000000000001</v>
      </c>
      <c r="I458" s="89">
        <v>20.84</v>
      </c>
      <c r="J458" s="89">
        <v>38.47</v>
      </c>
    </row>
    <row r="459" spans="1:10" ht="26.4" x14ac:dyDescent="0.25">
      <c r="A459" s="125" t="s">
        <v>719</v>
      </c>
      <c r="B459" s="86" t="s">
        <v>792</v>
      </c>
      <c r="C459" s="125" t="s">
        <v>251</v>
      </c>
      <c r="D459" s="125" t="s">
        <v>793</v>
      </c>
      <c r="E459" s="152" t="s">
        <v>4</v>
      </c>
      <c r="F459" s="152"/>
      <c r="G459" s="87" t="s">
        <v>5</v>
      </c>
      <c r="H459" s="88">
        <v>1.8460000000000001</v>
      </c>
      <c r="I459" s="89">
        <v>20.61</v>
      </c>
      <c r="J459" s="89">
        <v>38.04</v>
      </c>
    </row>
    <row r="460" spans="1:10" ht="26.4" x14ac:dyDescent="0.25">
      <c r="A460" s="125" t="s">
        <v>719</v>
      </c>
      <c r="B460" s="86" t="s">
        <v>755</v>
      </c>
      <c r="C460" s="125" t="s">
        <v>251</v>
      </c>
      <c r="D460" s="125" t="s">
        <v>9</v>
      </c>
      <c r="E460" s="152" t="s">
        <v>4</v>
      </c>
      <c r="F460" s="152"/>
      <c r="G460" s="87" t="s">
        <v>5</v>
      </c>
      <c r="H460" s="88">
        <v>5.5380000000000003</v>
      </c>
      <c r="I460" s="89">
        <v>16.329999999999998</v>
      </c>
      <c r="J460" s="89">
        <v>90.43</v>
      </c>
    </row>
    <row r="461" spans="1:10" ht="39.6" x14ac:dyDescent="0.25">
      <c r="A461" s="123" t="s">
        <v>758</v>
      </c>
      <c r="B461" s="92" t="s">
        <v>858</v>
      </c>
      <c r="C461" s="123" t="s">
        <v>251</v>
      </c>
      <c r="D461" s="123" t="s">
        <v>859</v>
      </c>
      <c r="E461" s="150" t="s">
        <v>10</v>
      </c>
      <c r="F461" s="150"/>
      <c r="G461" s="93" t="s">
        <v>261</v>
      </c>
      <c r="H461" s="94">
        <v>1.103</v>
      </c>
      <c r="I461" s="95">
        <v>411.27</v>
      </c>
      <c r="J461" s="95">
        <v>453.63</v>
      </c>
    </row>
    <row r="462" spans="1:10" x14ac:dyDescent="0.25">
      <c r="A462" s="126"/>
      <c r="B462" s="126"/>
      <c r="C462" s="126"/>
      <c r="D462" s="126"/>
      <c r="E462" s="126" t="s">
        <v>740</v>
      </c>
      <c r="F462" s="90">
        <v>54.469932974605875</v>
      </c>
      <c r="G462" s="126" t="s">
        <v>741</v>
      </c>
      <c r="H462" s="90">
        <v>60.93</v>
      </c>
      <c r="I462" s="126" t="s">
        <v>742</v>
      </c>
      <c r="J462" s="90">
        <v>115.4</v>
      </c>
    </row>
    <row r="463" spans="1:10" x14ac:dyDescent="0.25">
      <c r="A463" s="126"/>
      <c r="B463" s="126"/>
      <c r="C463" s="126"/>
      <c r="D463" s="126"/>
      <c r="E463" s="126" t="s">
        <v>743</v>
      </c>
      <c r="F463" s="90">
        <v>126.5</v>
      </c>
      <c r="G463" s="126"/>
      <c r="H463" s="149" t="s">
        <v>744</v>
      </c>
      <c r="I463" s="149"/>
      <c r="J463" s="90">
        <v>748.44</v>
      </c>
    </row>
    <row r="464" spans="1:10" ht="14.4" thickBot="1" x14ac:dyDescent="0.3">
      <c r="A464" s="119"/>
      <c r="B464" s="119"/>
      <c r="C464" s="119"/>
      <c r="D464" s="119"/>
      <c r="E464" s="119"/>
      <c r="F464" s="119"/>
      <c r="G464" s="119" t="s">
        <v>745</v>
      </c>
      <c r="H464" s="91">
        <v>13.92</v>
      </c>
      <c r="I464" s="119" t="s">
        <v>746</v>
      </c>
      <c r="J464" s="120">
        <v>10418.280000000001</v>
      </c>
    </row>
    <row r="465" spans="1:10" ht="14.4" thickTop="1" x14ac:dyDescent="0.25">
      <c r="A465" s="4"/>
      <c r="B465" s="4"/>
      <c r="C465" s="4"/>
      <c r="D465" s="4"/>
      <c r="E465" s="4"/>
      <c r="F465" s="4"/>
      <c r="G465" s="4"/>
      <c r="H465" s="4"/>
      <c r="I465" s="4"/>
      <c r="J465" s="4"/>
    </row>
    <row r="466" spans="1:10" x14ac:dyDescent="0.25">
      <c r="A466" s="117" t="s">
        <v>1667</v>
      </c>
      <c r="B466" s="97" t="s">
        <v>1</v>
      </c>
      <c r="C466" s="117" t="s">
        <v>206</v>
      </c>
      <c r="D466" s="117" t="s">
        <v>0</v>
      </c>
      <c r="E466" s="141" t="s">
        <v>3</v>
      </c>
      <c r="F466" s="141"/>
      <c r="G466" s="98" t="s">
        <v>207</v>
      </c>
      <c r="H466" s="97" t="s">
        <v>208</v>
      </c>
      <c r="I466" s="97" t="s">
        <v>209</v>
      </c>
      <c r="J466" s="97" t="s">
        <v>167</v>
      </c>
    </row>
    <row r="467" spans="1:10" ht="52.8" x14ac:dyDescent="0.25">
      <c r="A467" s="124" t="s">
        <v>717</v>
      </c>
      <c r="B467" s="2" t="s">
        <v>1668</v>
      </c>
      <c r="C467" s="124" t="s">
        <v>251</v>
      </c>
      <c r="D467" s="124" t="s">
        <v>1669</v>
      </c>
      <c r="E467" s="151" t="s">
        <v>754</v>
      </c>
      <c r="F467" s="151"/>
      <c r="G467" s="3" t="s">
        <v>261</v>
      </c>
      <c r="H467" s="85">
        <v>1</v>
      </c>
      <c r="I467" s="83">
        <v>504.86</v>
      </c>
      <c r="J467" s="83">
        <v>504.86</v>
      </c>
    </row>
    <row r="468" spans="1:10" ht="26.4" x14ac:dyDescent="0.25">
      <c r="A468" s="125" t="s">
        <v>719</v>
      </c>
      <c r="B468" s="86" t="s">
        <v>852</v>
      </c>
      <c r="C468" s="125" t="s">
        <v>251</v>
      </c>
      <c r="D468" s="125" t="s">
        <v>853</v>
      </c>
      <c r="E468" s="152" t="s">
        <v>804</v>
      </c>
      <c r="F468" s="152"/>
      <c r="G468" s="87" t="s">
        <v>808</v>
      </c>
      <c r="H468" s="88">
        <v>7.9000000000000001E-2</v>
      </c>
      <c r="I468" s="89">
        <v>1.28</v>
      </c>
      <c r="J468" s="89">
        <v>0.1</v>
      </c>
    </row>
    <row r="469" spans="1:10" ht="26.4" x14ac:dyDescent="0.25">
      <c r="A469" s="125" t="s">
        <v>719</v>
      </c>
      <c r="B469" s="86" t="s">
        <v>854</v>
      </c>
      <c r="C469" s="125" t="s">
        <v>251</v>
      </c>
      <c r="D469" s="125" t="s">
        <v>855</v>
      </c>
      <c r="E469" s="152" t="s">
        <v>804</v>
      </c>
      <c r="F469" s="152"/>
      <c r="G469" s="87" t="s">
        <v>805</v>
      </c>
      <c r="H469" s="88">
        <v>0.14399999999999999</v>
      </c>
      <c r="I469" s="89">
        <v>0.44</v>
      </c>
      <c r="J469" s="89">
        <v>0.06</v>
      </c>
    </row>
    <row r="470" spans="1:10" ht="26.4" x14ac:dyDescent="0.25">
      <c r="A470" s="125" t="s">
        <v>719</v>
      </c>
      <c r="B470" s="86" t="s">
        <v>829</v>
      </c>
      <c r="C470" s="125" t="s">
        <v>251</v>
      </c>
      <c r="D470" s="125" t="s">
        <v>830</v>
      </c>
      <c r="E470" s="152" t="s">
        <v>4</v>
      </c>
      <c r="F470" s="152"/>
      <c r="G470" s="87" t="s">
        <v>5</v>
      </c>
      <c r="H470" s="88">
        <v>0.67</v>
      </c>
      <c r="I470" s="89">
        <v>20.84</v>
      </c>
      <c r="J470" s="89">
        <v>13.96</v>
      </c>
    </row>
    <row r="471" spans="1:10" ht="26.4" x14ac:dyDescent="0.25">
      <c r="A471" s="125" t="s">
        <v>719</v>
      </c>
      <c r="B471" s="86" t="s">
        <v>792</v>
      </c>
      <c r="C471" s="125" t="s">
        <v>251</v>
      </c>
      <c r="D471" s="125" t="s">
        <v>793</v>
      </c>
      <c r="E471" s="152" t="s">
        <v>4</v>
      </c>
      <c r="F471" s="152"/>
      <c r="G471" s="87" t="s">
        <v>5</v>
      </c>
      <c r="H471" s="88">
        <v>0.112</v>
      </c>
      <c r="I471" s="89">
        <v>20.61</v>
      </c>
      <c r="J471" s="89">
        <v>2.2999999999999998</v>
      </c>
    </row>
    <row r="472" spans="1:10" ht="26.4" x14ac:dyDescent="0.25">
      <c r="A472" s="125" t="s">
        <v>719</v>
      </c>
      <c r="B472" s="86" t="s">
        <v>755</v>
      </c>
      <c r="C472" s="125" t="s">
        <v>251</v>
      </c>
      <c r="D472" s="125" t="s">
        <v>9</v>
      </c>
      <c r="E472" s="152" t="s">
        <v>4</v>
      </c>
      <c r="F472" s="152"/>
      <c r="G472" s="87" t="s">
        <v>5</v>
      </c>
      <c r="H472" s="88">
        <v>0.74399999999999999</v>
      </c>
      <c r="I472" s="89">
        <v>16.329999999999998</v>
      </c>
      <c r="J472" s="89">
        <v>12.14</v>
      </c>
    </row>
    <row r="473" spans="1:10" ht="39.6" x14ac:dyDescent="0.25">
      <c r="A473" s="123" t="s">
        <v>758</v>
      </c>
      <c r="B473" s="92" t="s">
        <v>1750</v>
      </c>
      <c r="C473" s="123" t="s">
        <v>251</v>
      </c>
      <c r="D473" s="123" t="s">
        <v>1751</v>
      </c>
      <c r="E473" s="150" t="s">
        <v>10</v>
      </c>
      <c r="F473" s="150"/>
      <c r="G473" s="93" t="s">
        <v>261</v>
      </c>
      <c r="H473" s="94">
        <v>1.103</v>
      </c>
      <c r="I473" s="95">
        <v>431.83</v>
      </c>
      <c r="J473" s="95">
        <v>476.3</v>
      </c>
    </row>
    <row r="474" spans="1:10" x14ac:dyDescent="0.25">
      <c r="A474" s="126"/>
      <c r="B474" s="126"/>
      <c r="C474" s="126"/>
      <c r="D474" s="126"/>
      <c r="E474" s="126" t="s">
        <v>740</v>
      </c>
      <c r="F474" s="90">
        <v>9.3646747852355325</v>
      </c>
      <c r="G474" s="126" t="s">
        <v>741</v>
      </c>
      <c r="H474" s="90">
        <v>10.48</v>
      </c>
      <c r="I474" s="126" t="s">
        <v>742</v>
      </c>
      <c r="J474" s="90">
        <v>19.84</v>
      </c>
    </row>
    <row r="475" spans="1:10" x14ac:dyDescent="0.25">
      <c r="A475" s="126"/>
      <c r="B475" s="126"/>
      <c r="C475" s="126"/>
      <c r="D475" s="126"/>
      <c r="E475" s="126" t="s">
        <v>743</v>
      </c>
      <c r="F475" s="90">
        <v>102.68</v>
      </c>
      <c r="G475" s="126"/>
      <c r="H475" s="149" t="s">
        <v>744</v>
      </c>
      <c r="I475" s="149"/>
      <c r="J475" s="90">
        <v>607.54</v>
      </c>
    </row>
    <row r="476" spans="1:10" ht="14.4" thickBot="1" x14ac:dyDescent="0.3">
      <c r="A476" s="119"/>
      <c r="B476" s="119"/>
      <c r="C476" s="119"/>
      <c r="D476" s="119"/>
      <c r="E476" s="119"/>
      <c r="F476" s="119"/>
      <c r="G476" s="119" t="s">
        <v>745</v>
      </c>
      <c r="H476" s="91">
        <v>42.8</v>
      </c>
      <c r="I476" s="119" t="s">
        <v>746</v>
      </c>
      <c r="J476" s="120">
        <v>26002.71</v>
      </c>
    </row>
    <row r="477" spans="1:10" ht="14.4" thickTop="1" x14ac:dyDescent="0.25">
      <c r="A477" s="4"/>
      <c r="B477" s="4"/>
      <c r="C477" s="4"/>
      <c r="D477" s="4"/>
      <c r="E477" s="4"/>
      <c r="F477" s="4"/>
      <c r="G477" s="4"/>
      <c r="H477" s="4"/>
      <c r="I477" s="4"/>
      <c r="J477" s="4"/>
    </row>
    <row r="478" spans="1:10" x14ac:dyDescent="0.25">
      <c r="A478" s="117" t="s">
        <v>1670</v>
      </c>
      <c r="B478" s="97" t="s">
        <v>1</v>
      </c>
      <c r="C478" s="117" t="s">
        <v>206</v>
      </c>
      <c r="D478" s="117" t="s">
        <v>0</v>
      </c>
      <c r="E478" s="141" t="s">
        <v>3</v>
      </c>
      <c r="F478" s="141"/>
      <c r="G478" s="98" t="s">
        <v>207</v>
      </c>
      <c r="H478" s="97" t="s">
        <v>208</v>
      </c>
      <c r="I478" s="97" t="s">
        <v>209</v>
      </c>
      <c r="J478" s="97" t="s">
        <v>167</v>
      </c>
    </row>
    <row r="479" spans="1:10" ht="39.6" x14ac:dyDescent="0.25">
      <c r="A479" s="124" t="s">
        <v>717</v>
      </c>
      <c r="B479" s="2" t="s">
        <v>1671</v>
      </c>
      <c r="C479" s="124" t="s">
        <v>251</v>
      </c>
      <c r="D479" s="124" t="s">
        <v>1672</v>
      </c>
      <c r="E479" s="151" t="s">
        <v>754</v>
      </c>
      <c r="F479" s="151"/>
      <c r="G479" s="3" t="s">
        <v>226</v>
      </c>
      <c r="H479" s="85">
        <v>1</v>
      </c>
      <c r="I479" s="83">
        <v>35.58</v>
      </c>
      <c r="J479" s="83">
        <v>35.58</v>
      </c>
    </row>
    <row r="480" spans="1:10" ht="39.6" x14ac:dyDescent="0.25">
      <c r="A480" s="125" t="s">
        <v>719</v>
      </c>
      <c r="B480" s="86" t="s">
        <v>1752</v>
      </c>
      <c r="C480" s="125" t="s">
        <v>251</v>
      </c>
      <c r="D480" s="125" t="s">
        <v>1753</v>
      </c>
      <c r="E480" s="152" t="s">
        <v>754</v>
      </c>
      <c r="F480" s="152"/>
      <c r="G480" s="87" t="s">
        <v>226</v>
      </c>
      <c r="H480" s="88">
        <v>6.7000000000000004E-2</v>
      </c>
      <c r="I480" s="89">
        <v>203.27</v>
      </c>
      <c r="J480" s="89">
        <v>13.61</v>
      </c>
    </row>
    <row r="481" spans="1:10" ht="26.4" x14ac:dyDescent="0.25">
      <c r="A481" s="125" t="s">
        <v>719</v>
      </c>
      <c r="B481" s="86" t="s">
        <v>813</v>
      </c>
      <c r="C481" s="125" t="s">
        <v>251</v>
      </c>
      <c r="D481" s="125" t="s">
        <v>814</v>
      </c>
      <c r="E481" s="152" t="s">
        <v>4</v>
      </c>
      <c r="F481" s="152"/>
      <c r="G481" s="87" t="s">
        <v>5</v>
      </c>
      <c r="H481" s="88">
        <v>0.11</v>
      </c>
      <c r="I481" s="89">
        <v>17.43</v>
      </c>
      <c r="J481" s="89">
        <v>1.91</v>
      </c>
    </row>
    <row r="482" spans="1:10" ht="26.4" x14ac:dyDescent="0.25">
      <c r="A482" s="125" t="s">
        <v>719</v>
      </c>
      <c r="B482" s="86" t="s">
        <v>792</v>
      </c>
      <c r="C482" s="125" t="s">
        <v>251</v>
      </c>
      <c r="D482" s="125" t="s">
        <v>793</v>
      </c>
      <c r="E482" s="152" t="s">
        <v>4</v>
      </c>
      <c r="F482" s="152"/>
      <c r="G482" s="87" t="s">
        <v>5</v>
      </c>
      <c r="H482" s="88">
        <v>0.6</v>
      </c>
      <c r="I482" s="89">
        <v>20.61</v>
      </c>
      <c r="J482" s="89">
        <v>12.36</v>
      </c>
    </row>
    <row r="483" spans="1:10" ht="26.4" x14ac:dyDescent="0.25">
      <c r="A483" s="123" t="s">
        <v>758</v>
      </c>
      <c r="B483" s="92" t="s">
        <v>982</v>
      </c>
      <c r="C483" s="123" t="s">
        <v>251</v>
      </c>
      <c r="D483" s="123" t="s">
        <v>983</v>
      </c>
      <c r="E483" s="150" t="s">
        <v>10</v>
      </c>
      <c r="F483" s="150"/>
      <c r="G483" s="93" t="s">
        <v>823</v>
      </c>
      <c r="H483" s="94">
        <v>4.0000000000000001E-3</v>
      </c>
      <c r="I483" s="95">
        <v>7.74</v>
      </c>
      <c r="J483" s="95">
        <v>0.03</v>
      </c>
    </row>
    <row r="484" spans="1:10" ht="26.4" x14ac:dyDescent="0.25">
      <c r="A484" s="123" t="s">
        <v>758</v>
      </c>
      <c r="B484" s="92" t="s">
        <v>1757</v>
      </c>
      <c r="C484" s="123" t="s">
        <v>251</v>
      </c>
      <c r="D484" s="123" t="s">
        <v>1758</v>
      </c>
      <c r="E484" s="150" t="s">
        <v>760</v>
      </c>
      <c r="F484" s="150"/>
      <c r="G484" s="93" t="s">
        <v>1756</v>
      </c>
      <c r="H484" s="94">
        <v>0.19600000000000001</v>
      </c>
      <c r="I484" s="95">
        <v>6.5</v>
      </c>
      <c r="J484" s="95">
        <v>1.27</v>
      </c>
    </row>
    <row r="485" spans="1:10" ht="26.4" x14ac:dyDescent="0.25">
      <c r="A485" s="123" t="s">
        <v>758</v>
      </c>
      <c r="B485" s="92" t="s">
        <v>1759</v>
      </c>
      <c r="C485" s="123" t="s">
        <v>251</v>
      </c>
      <c r="D485" s="123" t="s">
        <v>1760</v>
      </c>
      <c r="E485" s="150" t="s">
        <v>760</v>
      </c>
      <c r="F485" s="150"/>
      <c r="G485" s="93" t="s">
        <v>1756</v>
      </c>
      <c r="H485" s="94">
        <v>0.78500000000000003</v>
      </c>
      <c r="I485" s="95">
        <v>2.5</v>
      </c>
      <c r="J485" s="95">
        <v>1.96</v>
      </c>
    </row>
    <row r="486" spans="1:10" ht="39.6" x14ac:dyDescent="0.25">
      <c r="A486" s="123" t="s">
        <v>758</v>
      </c>
      <c r="B486" s="92" t="s">
        <v>1754</v>
      </c>
      <c r="C486" s="123" t="s">
        <v>251</v>
      </c>
      <c r="D486" s="123" t="s">
        <v>1755</v>
      </c>
      <c r="E486" s="150" t="s">
        <v>760</v>
      </c>
      <c r="F486" s="150"/>
      <c r="G486" s="93" t="s">
        <v>1756</v>
      </c>
      <c r="H486" s="94">
        <v>0.39300000000000002</v>
      </c>
      <c r="I486" s="95">
        <v>10</v>
      </c>
      <c r="J486" s="95">
        <v>3.93</v>
      </c>
    </row>
    <row r="487" spans="1:10" x14ac:dyDescent="0.25">
      <c r="A487" s="123" t="s">
        <v>758</v>
      </c>
      <c r="B487" s="92" t="s">
        <v>1742</v>
      </c>
      <c r="C487" s="123" t="s">
        <v>251</v>
      </c>
      <c r="D487" s="123" t="s">
        <v>1743</v>
      </c>
      <c r="E487" s="150" t="s">
        <v>10</v>
      </c>
      <c r="F487" s="150"/>
      <c r="G487" s="93" t="s">
        <v>301</v>
      </c>
      <c r="H487" s="94">
        <v>1.9E-2</v>
      </c>
      <c r="I487" s="95">
        <v>27.07</v>
      </c>
      <c r="J487" s="95">
        <v>0.51</v>
      </c>
    </row>
    <row r="488" spans="1:10" x14ac:dyDescent="0.25">
      <c r="A488" s="126"/>
      <c r="B488" s="126"/>
      <c r="C488" s="126"/>
      <c r="D488" s="126"/>
      <c r="E488" s="126" t="s">
        <v>740</v>
      </c>
      <c r="F488" s="90">
        <v>5.716038893608987</v>
      </c>
      <c r="G488" s="126" t="s">
        <v>741</v>
      </c>
      <c r="H488" s="90">
        <v>6.39</v>
      </c>
      <c r="I488" s="126" t="s">
        <v>742</v>
      </c>
      <c r="J488" s="90">
        <v>12.11</v>
      </c>
    </row>
    <row r="489" spans="1:10" x14ac:dyDescent="0.25">
      <c r="A489" s="126"/>
      <c r="B489" s="126"/>
      <c r="C489" s="126"/>
      <c r="D489" s="126"/>
      <c r="E489" s="126" t="s">
        <v>743</v>
      </c>
      <c r="F489" s="90">
        <v>7.23</v>
      </c>
      <c r="G489" s="126"/>
      <c r="H489" s="149" t="s">
        <v>744</v>
      </c>
      <c r="I489" s="149"/>
      <c r="J489" s="90">
        <v>42.81</v>
      </c>
    </row>
    <row r="490" spans="1:10" ht="14.4" thickBot="1" x14ac:dyDescent="0.3">
      <c r="A490" s="119"/>
      <c r="B490" s="119"/>
      <c r="C490" s="119"/>
      <c r="D490" s="119"/>
      <c r="E490" s="119"/>
      <c r="F490" s="119"/>
      <c r="G490" s="119" t="s">
        <v>745</v>
      </c>
      <c r="H490" s="91">
        <v>227.7</v>
      </c>
      <c r="I490" s="119" t="s">
        <v>746</v>
      </c>
      <c r="J490" s="120">
        <v>9747.83</v>
      </c>
    </row>
    <row r="491" spans="1:10" ht="14.4" thickTop="1" x14ac:dyDescent="0.25">
      <c r="A491" s="4"/>
      <c r="B491" s="4"/>
      <c r="C491" s="4"/>
      <c r="D491" s="4"/>
      <c r="E491" s="4"/>
      <c r="F491" s="4"/>
      <c r="G491" s="4"/>
      <c r="H491" s="4"/>
      <c r="I491" s="4"/>
      <c r="J491" s="4"/>
    </row>
    <row r="492" spans="1:10" x14ac:dyDescent="0.25">
      <c r="A492" s="117" t="s">
        <v>1673</v>
      </c>
      <c r="B492" s="97" t="s">
        <v>1</v>
      </c>
      <c r="C492" s="117" t="s">
        <v>206</v>
      </c>
      <c r="D492" s="117" t="s">
        <v>0</v>
      </c>
      <c r="E492" s="141" t="s">
        <v>3</v>
      </c>
      <c r="F492" s="141"/>
      <c r="G492" s="98" t="s">
        <v>207</v>
      </c>
      <c r="H492" s="97" t="s">
        <v>208</v>
      </c>
      <c r="I492" s="97" t="s">
        <v>209</v>
      </c>
      <c r="J492" s="97" t="s">
        <v>167</v>
      </c>
    </row>
    <row r="493" spans="1:10" ht="39.6" x14ac:dyDescent="0.25">
      <c r="A493" s="124" t="s">
        <v>717</v>
      </c>
      <c r="B493" s="2" t="s">
        <v>1674</v>
      </c>
      <c r="C493" s="124" t="s">
        <v>251</v>
      </c>
      <c r="D493" s="124" t="s">
        <v>1675</v>
      </c>
      <c r="E493" s="151" t="s">
        <v>754</v>
      </c>
      <c r="F493" s="151"/>
      <c r="G493" s="3" t="s">
        <v>226</v>
      </c>
      <c r="H493" s="85">
        <v>1</v>
      </c>
      <c r="I493" s="83">
        <v>53.67</v>
      </c>
      <c r="J493" s="83">
        <v>53.67</v>
      </c>
    </row>
    <row r="494" spans="1:10" ht="26.4" x14ac:dyDescent="0.25">
      <c r="A494" s="125" t="s">
        <v>719</v>
      </c>
      <c r="B494" s="86" t="s">
        <v>1761</v>
      </c>
      <c r="C494" s="125" t="s">
        <v>251</v>
      </c>
      <c r="D494" s="125" t="s">
        <v>1762</v>
      </c>
      <c r="E494" s="152" t="s">
        <v>754</v>
      </c>
      <c r="F494" s="152"/>
      <c r="G494" s="87" t="s">
        <v>226</v>
      </c>
      <c r="H494" s="88">
        <v>0.105</v>
      </c>
      <c r="I494" s="89">
        <v>152.34</v>
      </c>
      <c r="J494" s="89">
        <v>15.99</v>
      </c>
    </row>
    <row r="495" spans="1:10" ht="26.4" x14ac:dyDescent="0.25">
      <c r="A495" s="125" t="s">
        <v>719</v>
      </c>
      <c r="B495" s="86" t="s">
        <v>813</v>
      </c>
      <c r="C495" s="125" t="s">
        <v>251</v>
      </c>
      <c r="D495" s="125" t="s">
        <v>814</v>
      </c>
      <c r="E495" s="152" t="s">
        <v>4</v>
      </c>
      <c r="F495" s="152"/>
      <c r="G495" s="87" t="s">
        <v>5</v>
      </c>
      <c r="H495" s="88">
        <v>0.17299999999999999</v>
      </c>
      <c r="I495" s="89">
        <v>17.43</v>
      </c>
      <c r="J495" s="89">
        <v>3.01</v>
      </c>
    </row>
    <row r="496" spans="1:10" ht="26.4" x14ac:dyDescent="0.25">
      <c r="A496" s="125" t="s">
        <v>719</v>
      </c>
      <c r="B496" s="86" t="s">
        <v>792</v>
      </c>
      <c r="C496" s="125" t="s">
        <v>251</v>
      </c>
      <c r="D496" s="125" t="s">
        <v>793</v>
      </c>
      <c r="E496" s="152" t="s">
        <v>4</v>
      </c>
      <c r="F496" s="152"/>
      <c r="G496" s="87" t="s">
        <v>5</v>
      </c>
      <c r="H496" s="88">
        <v>0.94199999999999995</v>
      </c>
      <c r="I496" s="89">
        <v>20.61</v>
      </c>
      <c r="J496" s="89">
        <v>19.41</v>
      </c>
    </row>
    <row r="497" spans="1:10" ht="26.4" x14ac:dyDescent="0.25">
      <c r="A497" s="123" t="s">
        <v>758</v>
      </c>
      <c r="B497" s="92" t="s">
        <v>982</v>
      </c>
      <c r="C497" s="123" t="s">
        <v>251</v>
      </c>
      <c r="D497" s="123" t="s">
        <v>983</v>
      </c>
      <c r="E497" s="150" t="s">
        <v>10</v>
      </c>
      <c r="F497" s="150"/>
      <c r="G497" s="93" t="s">
        <v>823</v>
      </c>
      <c r="H497" s="94">
        <v>4.0000000000000001E-3</v>
      </c>
      <c r="I497" s="95">
        <v>7.74</v>
      </c>
      <c r="J497" s="95">
        <v>0.03</v>
      </c>
    </row>
    <row r="498" spans="1:10" x14ac:dyDescent="0.25">
      <c r="A498" s="123" t="s">
        <v>758</v>
      </c>
      <c r="B498" s="92" t="s">
        <v>1765</v>
      </c>
      <c r="C498" s="123" t="s">
        <v>251</v>
      </c>
      <c r="D498" s="123" t="s">
        <v>1766</v>
      </c>
      <c r="E498" s="150" t="s">
        <v>760</v>
      </c>
      <c r="F498" s="150"/>
      <c r="G498" s="93" t="s">
        <v>1756</v>
      </c>
      <c r="H498" s="94">
        <v>1.1859999999999999</v>
      </c>
      <c r="I498" s="95">
        <v>2.5</v>
      </c>
      <c r="J498" s="95">
        <v>2.96</v>
      </c>
    </row>
    <row r="499" spans="1:10" ht="26.4" x14ac:dyDescent="0.25">
      <c r="A499" s="123" t="s">
        <v>758</v>
      </c>
      <c r="B499" s="92" t="s">
        <v>1759</v>
      </c>
      <c r="C499" s="123" t="s">
        <v>251</v>
      </c>
      <c r="D499" s="123" t="s">
        <v>1760</v>
      </c>
      <c r="E499" s="150" t="s">
        <v>760</v>
      </c>
      <c r="F499" s="150"/>
      <c r="G499" s="93" t="s">
        <v>1756</v>
      </c>
      <c r="H499" s="94">
        <v>0.47399999999999998</v>
      </c>
      <c r="I499" s="95">
        <v>2.5</v>
      </c>
      <c r="J499" s="95">
        <v>1.18</v>
      </c>
    </row>
    <row r="500" spans="1:10" ht="39.6" x14ac:dyDescent="0.25">
      <c r="A500" s="123" t="s">
        <v>758</v>
      </c>
      <c r="B500" s="92" t="s">
        <v>1763</v>
      </c>
      <c r="C500" s="123" t="s">
        <v>251</v>
      </c>
      <c r="D500" s="123" t="s">
        <v>1764</v>
      </c>
      <c r="E500" s="150" t="s">
        <v>760</v>
      </c>
      <c r="F500" s="150"/>
      <c r="G500" s="93" t="s">
        <v>1756</v>
      </c>
      <c r="H500" s="94">
        <v>1.1859999999999999</v>
      </c>
      <c r="I500" s="95">
        <v>4.58</v>
      </c>
      <c r="J500" s="95">
        <v>5.43</v>
      </c>
    </row>
    <row r="501" spans="1:10" ht="39.6" x14ac:dyDescent="0.25">
      <c r="A501" s="123" t="s">
        <v>758</v>
      </c>
      <c r="B501" s="92" t="s">
        <v>1754</v>
      </c>
      <c r="C501" s="123" t="s">
        <v>251</v>
      </c>
      <c r="D501" s="123" t="s">
        <v>1755</v>
      </c>
      <c r="E501" s="150" t="s">
        <v>760</v>
      </c>
      <c r="F501" s="150"/>
      <c r="G501" s="93" t="s">
        <v>1756</v>
      </c>
      <c r="H501" s="94">
        <v>0.35599999999999998</v>
      </c>
      <c r="I501" s="95">
        <v>10</v>
      </c>
      <c r="J501" s="95">
        <v>3.56</v>
      </c>
    </row>
    <row r="502" spans="1:10" ht="26.4" x14ac:dyDescent="0.25">
      <c r="A502" s="123" t="s">
        <v>758</v>
      </c>
      <c r="B502" s="92" t="s">
        <v>794</v>
      </c>
      <c r="C502" s="123" t="s">
        <v>251</v>
      </c>
      <c r="D502" s="123" t="s">
        <v>795</v>
      </c>
      <c r="E502" s="150" t="s">
        <v>10</v>
      </c>
      <c r="F502" s="150"/>
      <c r="G502" s="93" t="s">
        <v>230</v>
      </c>
      <c r="H502" s="94">
        <v>0.13200000000000001</v>
      </c>
      <c r="I502" s="95">
        <v>9.23</v>
      </c>
      <c r="J502" s="95">
        <v>1.21</v>
      </c>
    </row>
    <row r="503" spans="1:10" x14ac:dyDescent="0.25">
      <c r="A503" s="123" t="s">
        <v>758</v>
      </c>
      <c r="B503" s="92" t="s">
        <v>1742</v>
      </c>
      <c r="C503" s="123" t="s">
        <v>251</v>
      </c>
      <c r="D503" s="123" t="s">
        <v>1743</v>
      </c>
      <c r="E503" s="150" t="s">
        <v>10</v>
      </c>
      <c r="F503" s="150"/>
      <c r="G503" s="93" t="s">
        <v>301</v>
      </c>
      <c r="H503" s="94">
        <v>3.3000000000000002E-2</v>
      </c>
      <c r="I503" s="95">
        <v>27.07</v>
      </c>
      <c r="J503" s="95">
        <v>0.89</v>
      </c>
    </row>
    <row r="504" spans="1:10" x14ac:dyDescent="0.25">
      <c r="A504" s="126"/>
      <c r="B504" s="126"/>
      <c r="C504" s="126"/>
      <c r="D504" s="126"/>
      <c r="E504" s="126" t="s">
        <v>740</v>
      </c>
      <c r="F504" s="90">
        <v>8.7274615311998485</v>
      </c>
      <c r="G504" s="126" t="s">
        <v>741</v>
      </c>
      <c r="H504" s="90">
        <v>9.76</v>
      </c>
      <c r="I504" s="126" t="s">
        <v>742</v>
      </c>
      <c r="J504" s="90">
        <v>18.489999999999998</v>
      </c>
    </row>
    <row r="505" spans="1:10" x14ac:dyDescent="0.25">
      <c r="A505" s="126"/>
      <c r="B505" s="126"/>
      <c r="C505" s="126"/>
      <c r="D505" s="126"/>
      <c r="E505" s="126" t="s">
        <v>743</v>
      </c>
      <c r="F505" s="90">
        <v>10.91</v>
      </c>
      <c r="G505" s="126"/>
      <c r="H505" s="149" t="s">
        <v>744</v>
      </c>
      <c r="I505" s="149"/>
      <c r="J505" s="90">
        <v>64.58</v>
      </c>
    </row>
    <row r="506" spans="1:10" ht="14.4" thickBot="1" x14ac:dyDescent="0.3">
      <c r="A506" s="119"/>
      <c r="B506" s="119"/>
      <c r="C506" s="119"/>
      <c r="D506" s="119"/>
      <c r="E506" s="119"/>
      <c r="F506" s="119"/>
      <c r="G506" s="119" t="s">
        <v>745</v>
      </c>
      <c r="H506" s="91">
        <v>645.88</v>
      </c>
      <c r="I506" s="119" t="s">
        <v>746</v>
      </c>
      <c r="J506" s="120">
        <v>41710.93</v>
      </c>
    </row>
    <row r="507" spans="1:10" ht="14.4" thickTop="1" x14ac:dyDescent="0.25">
      <c r="A507" s="4"/>
      <c r="B507" s="4"/>
      <c r="C507" s="4"/>
      <c r="D507" s="4"/>
      <c r="E507" s="4"/>
      <c r="F507" s="4"/>
      <c r="G507" s="4"/>
      <c r="H507" s="4"/>
      <c r="I507" s="4"/>
      <c r="J507" s="4"/>
    </row>
    <row r="508" spans="1:10" x14ac:dyDescent="0.25">
      <c r="A508" s="117" t="s">
        <v>1676</v>
      </c>
      <c r="B508" s="97" t="s">
        <v>1</v>
      </c>
      <c r="C508" s="117" t="s">
        <v>206</v>
      </c>
      <c r="D508" s="117" t="s">
        <v>0</v>
      </c>
      <c r="E508" s="141" t="s">
        <v>3</v>
      </c>
      <c r="F508" s="141"/>
      <c r="G508" s="98" t="s">
        <v>207</v>
      </c>
      <c r="H508" s="97" t="s">
        <v>208</v>
      </c>
      <c r="I508" s="97" t="s">
        <v>209</v>
      </c>
      <c r="J508" s="97" t="s">
        <v>167</v>
      </c>
    </row>
    <row r="509" spans="1:10" ht="39.6" x14ac:dyDescent="0.25">
      <c r="A509" s="124" t="s">
        <v>717</v>
      </c>
      <c r="B509" s="2" t="s">
        <v>1677</v>
      </c>
      <c r="C509" s="124" t="s">
        <v>251</v>
      </c>
      <c r="D509" s="124" t="s">
        <v>1678</v>
      </c>
      <c r="E509" s="151" t="s">
        <v>754</v>
      </c>
      <c r="F509" s="151"/>
      <c r="G509" s="3" t="s">
        <v>301</v>
      </c>
      <c r="H509" s="85">
        <v>1</v>
      </c>
      <c r="I509" s="83">
        <v>15.16</v>
      </c>
      <c r="J509" s="83">
        <v>15.16</v>
      </c>
    </row>
    <row r="510" spans="1:10" ht="26.4" x14ac:dyDescent="0.25">
      <c r="A510" s="125" t="s">
        <v>719</v>
      </c>
      <c r="B510" s="86" t="s">
        <v>1767</v>
      </c>
      <c r="C510" s="125" t="s">
        <v>251</v>
      </c>
      <c r="D510" s="125" t="s">
        <v>1768</v>
      </c>
      <c r="E510" s="152" t="s">
        <v>754</v>
      </c>
      <c r="F510" s="152"/>
      <c r="G510" s="87" t="s">
        <v>301</v>
      </c>
      <c r="H510" s="88">
        <v>1</v>
      </c>
      <c r="I510" s="89">
        <v>11.6</v>
      </c>
      <c r="J510" s="89">
        <v>11.6</v>
      </c>
    </row>
    <row r="511" spans="1:10" ht="26.4" x14ac:dyDescent="0.25">
      <c r="A511" s="125" t="s">
        <v>719</v>
      </c>
      <c r="B511" s="86" t="s">
        <v>864</v>
      </c>
      <c r="C511" s="125" t="s">
        <v>251</v>
      </c>
      <c r="D511" s="125" t="s">
        <v>865</v>
      </c>
      <c r="E511" s="152" t="s">
        <v>4</v>
      </c>
      <c r="F511" s="152"/>
      <c r="G511" s="87" t="s">
        <v>5</v>
      </c>
      <c r="H511" s="88">
        <v>0.1168</v>
      </c>
      <c r="I511" s="89">
        <v>20.73</v>
      </c>
      <c r="J511" s="89">
        <v>2.42</v>
      </c>
    </row>
    <row r="512" spans="1:10" ht="26.4" x14ac:dyDescent="0.25">
      <c r="A512" s="125" t="s">
        <v>719</v>
      </c>
      <c r="B512" s="86" t="s">
        <v>866</v>
      </c>
      <c r="C512" s="125" t="s">
        <v>251</v>
      </c>
      <c r="D512" s="125" t="s">
        <v>867</v>
      </c>
      <c r="E512" s="152" t="s">
        <v>4</v>
      </c>
      <c r="F512" s="152"/>
      <c r="G512" s="87" t="s">
        <v>5</v>
      </c>
      <c r="H512" s="88">
        <v>1.9099999999999999E-2</v>
      </c>
      <c r="I512" s="89">
        <v>16.170000000000002</v>
      </c>
      <c r="J512" s="89">
        <v>0.3</v>
      </c>
    </row>
    <row r="513" spans="1:10" ht="26.4" x14ac:dyDescent="0.25">
      <c r="A513" s="123" t="s">
        <v>758</v>
      </c>
      <c r="B513" s="92" t="s">
        <v>868</v>
      </c>
      <c r="C513" s="123" t="s">
        <v>251</v>
      </c>
      <c r="D513" s="123" t="s">
        <v>869</v>
      </c>
      <c r="E513" s="150" t="s">
        <v>10</v>
      </c>
      <c r="F513" s="150"/>
      <c r="G513" s="93" t="s">
        <v>301</v>
      </c>
      <c r="H513" s="94">
        <v>2.5000000000000001E-2</v>
      </c>
      <c r="I513" s="95">
        <v>23.17</v>
      </c>
      <c r="J513" s="95">
        <v>0.56999999999999995</v>
      </c>
    </row>
    <row r="514" spans="1:10" ht="26.4" x14ac:dyDescent="0.25">
      <c r="A514" s="123" t="s">
        <v>758</v>
      </c>
      <c r="B514" s="92" t="s">
        <v>870</v>
      </c>
      <c r="C514" s="123" t="s">
        <v>251</v>
      </c>
      <c r="D514" s="123" t="s">
        <v>871</v>
      </c>
      <c r="E514" s="150" t="s">
        <v>10</v>
      </c>
      <c r="F514" s="150"/>
      <c r="G514" s="93" t="s">
        <v>2</v>
      </c>
      <c r="H514" s="94">
        <v>1.333</v>
      </c>
      <c r="I514" s="95">
        <v>0.21</v>
      </c>
      <c r="J514" s="95">
        <v>0.27</v>
      </c>
    </row>
    <row r="515" spans="1:10" x14ac:dyDescent="0.25">
      <c r="A515" s="126"/>
      <c r="B515" s="126"/>
      <c r="C515" s="126"/>
      <c r="D515" s="126"/>
      <c r="E515" s="126" t="s">
        <v>740</v>
      </c>
      <c r="F515" s="90">
        <v>1.1564240536203152</v>
      </c>
      <c r="G515" s="126" t="s">
        <v>741</v>
      </c>
      <c r="H515" s="90">
        <v>1.29</v>
      </c>
      <c r="I515" s="126" t="s">
        <v>742</v>
      </c>
      <c r="J515" s="90">
        <v>2.4500000000000002</v>
      </c>
    </row>
    <row r="516" spans="1:10" x14ac:dyDescent="0.25">
      <c r="A516" s="126"/>
      <c r="B516" s="126"/>
      <c r="C516" s="126"/>
      <c r="D516" s="126"/>
      <c r="E516" s="126" t="s">
        <v>743</v>
      </c>
      <c r="F516" s="90">
        <v>3.08</v>
      </c>
      <c r="G516" s="126"/>
      <c r="H516" s="149" t="s">
        <v>744</v>
      </c>
      <c r="I516" s="149"/>
      <c r="J516" s="90">
        <v>18.239999999999998</v>
      </c>
    </row>
    <row r="517" spans="1:10" ht="14.4" thickBot="1" x14ac:dyDescent="0.3">
      <c r="A517" s="119"/>
      <c r="B517" s="119"/>
      <c r="C517" s="119"/>
      <c r="D517" s="119"/>
      <c r="E517" s="119"/>
      <c r="F517" s="119"/>
      <c r="G517" s="119" t="s">
        <v>745</v>
      </c>
      <c r="H517" s="91">
        <v>83.5</v>
      </c>
      <c r="I517" s="119" t="s">
        <v>746</v>
      </c>
      <c r="J517" s="120">
        <v>1523.04</v>
      </c>
    </row>
    <row r="518" spans="1:10" ht="14.4" thickTop="1" x14ac:dyDescent="0.25">
      <c r="A518" s="4"/>
      <c r="B518" s="4"/>
      <c r="C518" s="4"/>
      <c r="D518" s="4"/>
      <c r="E518" s="4"/>
      <c r="F518" s="4"/>
      <c r="G518" s="4"/>
      <c r="H518" s="4"/>
      <c r="I518" s="4"/>
      <c r="J518" s="4"/>
    </row>
    <row r="519" spans="1:10" x14ac:dyDescent="0.25">
      <c r="A519" s="117" t="s">
        <v>1679</v>
      </c>
      <c r="B519" s="97" t="s">
        <v>1</v>
      </c>
      <c r="C519" s="117" t="s">
        <v>206</v>
      </c>
      <c r="D519" s="117" t="s">
        <v>0</v>
      </c>
      <c r="E519" s="141" t="s">
        <v>3</v>
      </c>
      <c r="F519" s="141"/>
      <c r="G519" s="98" t="s">
        <v>207</v>
      </c>
      <c r="H519" s="97" t="s">
        <v>208</v>
      </c>
      <c r="I519" s="97" t="s">
        <v>209</v>
      </c>
      <c r="J519" s="97" t="s">
        <v>167</v>
      </c>
    </row>
    <row r="520" spans="1:10" ht="39.6" x14ac:dyDescent="0.25">
      <c r="A520" s="124" t="s">
        <v>717</v>
      </c>
      <c r="B520" s="2" t="s">
        <v>1680</v>
      </c>
      <c r="C520" s="124" t="s">
        <v>251</v>
      </c>
      <c r="D520" s="124" t="s">
        <v>1681</v>
      </c>
      <c r="E520" s="151" t="s">
        <v>754</v>
      </c>
      <c r="F520" s="151"/>
      <c r="G520" s="3" t="s">
        <v>301</v>
      </c>
      <c r="H520" s="85">
        <v>1</v>
      </c>
      <c r="I520" s="83">
        <v>14.44</v>
      </c>
      <c r="J520" s="83">
        <v>14.44</v>
      </c>
    </row>
    <row r="521" spans="1:10" ht="26.4" x14ac:dyDescent="0.25">
      <c r="A521" s="125" t="s">
        <v>719</v>
      </c>
      <c r="B521" s="86" t="s">
        <v>1769</v>
      </c>
      <c r="C521" s="125" t="s">
        <v>251</v>
      </c>
      <c r="D521" s="125" t="s">
        <v>1770</v>
      </c>
      <c r="E521" s="152" t="s">
        <v>754</v>
      </c>
      <c r="F521" s="152"/>
      <c r="G521" s="87" t="s">
        <v>301</v>
      </c>
      <c r="H521" s="88">
        <v>1</v>
      </c>
      <c r="I521" s="89">
        <v>11.72</v>
      </c>
      <c r="J521" s="89">
        <v>11.72</v>
      </c>
    </row>
    <row r="522" spans="1:10" ht="26.4" x14ac:dyDescent="0.25">
      <c r="A522" s="125" t="s">
        <v>719</v>
      </c>
      <c r="B522" s="86" t="s">
        <v>864</v>
      </c>
      <c r="C522" s="125" t="s">
        <v>251</v>
      </c>
      <c r="D522" s="125" t="s">
        <v>865</v>
      </c>
      <c r="E522" s="152" t="s">
        <v>4</v>
      </c>
      <c r="F522" s="152"/>
      <c r="G522" s="87" t="s">
        <v>5</v>
      </c>
      <c r="H522" s="88">
        <v>8.5900000000000004E-2</v>
      </c>
      <c r="I522" s="89">
        <v>20.73</v>
      </c>
      <c r="J522" s="89">
        <v>1.78</v>
      </c>
    </row>
    <row r="523" spans="1:10" ht="26.4" x14ac:dyDescent="0.25">
      <c r="A523" s="125" t="s">
        <v>719</v>
      </c>
      <c r="B523" s="86" t="s">
        <v>866</v>
      </c>
      <c r="C523" s="125" t="s">
        <v>251</v>
      </c>
      <c r="D523" s="125" t="s">
        <v>867</v>
      </c>
      <c r="E523" s="152" t="s">
        <v>4</v>
      </c>
      <c r="F523" s="152"/>
      <c r="G523" s="87" t="s">
        <v>5</v>
      </c>
      <c r="H523" s="88">
        <v>1.4E-2</v>
      </c>
      <c r="I523" s="89">
        <v>16.170000000000002</v>
      </c>
      <c r="J523" s="89">
        <v>0.22</v>
      </c>
    </row>
    <row r="524" spans="1:10" ht="26.4" x14ac:dyDescent="0.25">
      <c r="A524" s="123" t="s">
        <v>758</v>
      </c>
      <c r="B524" s="92" t="s">
        <v>868</v>
      </c>
      <c r="C524" s="123" t="s">
        <v>251</v>
      </c>
      <c r="D524" s="123" t="s">
        <v>869</v>
      </c>
      <c r="E524" s="150" t="s">
        <v>10</v>
      </c>
      <c r="F524" s="150"/>
      <c r="G524" s="93" t="s">
        <v>301</v>
      </c>
      <c r="H524" s="94">
        <v>2.5000000000000001E-2</v>
      </c>
      <c r="I524" s="95">
        <v>23.17</v>
      </c>
      <c r="J524" s="95">
        <v>0.56999999999999995</v>
      </c>
    </row>
    <row r="525" spans="1:10" ht="26.4" x14ac:dyDescent="0.25">
      <c r="A525" s="123" t="s">
        <v>758</v>
      </c>
      <c r="B525" s="92" t="s">
        <v>870</v>
      </c>
      <c r="C525" s="123" t="s">
        <v>251</v>
      </c>
      <c r="D525" s="123" t="s">
        <v>871</v>
      </c>
      <c r="E525" s="150" t="s">
        <v>10</v>
      </c>
      <c r="F525" s="150"/>
      <c r="G525" s="93" t="s">
        <v>2</v>
      </c>
      <c r="H525" s="94">
        <v>0.72799999999999998</v>
      </c>
      <c r="I525" s="95">
        <v>0.21</v>
      </c>
      <c r="J525" s="95">
        <v>0.15</v>
      </c>
    </row>
    <row r="526" spans="1:10" x14ac:dyDescent="0.25">
      <c r="A526" s="126"/>
      <c r="B526" s="126"/>
      <c r="C526" s="126"/>
      <c r="D526" s="126"/>
      <c r="E526" s="126" t="s">
        <v>740</v>
      </c>
      <c r="F526" s="90">
        <v>0.79769659208911547</v>
      </c>
      <c r="G526" s="126" t="s">
        <v>741</v>
      </c>
      <c r="H526" s="90">
        <v>0.89</v>
      </c>
      <c r="I526" s="126" t="s">
        <v>742</v>
      </c>
      <c r="J526" s="90">
        <v>1.69</v>
      </c>
    </row>
    <row r="527" spans="1:10" x14ac:dyDescent="0.25">
      <c r="A527" s="126"/>
      <c r="B527" s="126"/>
      <c r="C527" s="126"/>
      <c r="D527" s="126"/>
      <c r="E527" s="126" t="s">
        <v>743</v>
      </c>
      <c r="F527" s="90">
        <v>2.93</v>
      </c>
      <c r="G527" s="126"/>
      <c r="H527" s="149" t="s">
        <v>744</v>
      </c>
      <c r="I527" s="149"/>
      <c r="J527" s="90">
        <v>17.37</v>
      </c>
    </row>
    <row r="528" spans="1:10" ht="14.4" thickBot="1" x14ac:dyDescent="0.3">
      <c r="A528" s="119"/>
      <c r="B528" s="119"/>
      <c r="C528" s="119"/>
      <c r="D528" s="119"/>
      <c r="E528" s="119"/>
      <c r="F528" s="119"/>
      <c r="G528" s="119" t="s">
        <v>745</v>
      </c>
      <c r="H528" s="91">
        <v>379</v>
      </c>
      <c r="I528" s="119" t="s">
        <v>746</v>
      </c>
      <c r="J528" s="120">
        <v>6583.23</v>
      </c>
    </row>
    <row r="529" spans="1:10" ht="14.4" thickTop="1" x14ac:dyDescent="0.25">
      <c r="A529" s="4"/>
      <c r="B529" s="4"/>
      <c r="C529" s="4"/>
      <c r="D529" s="4"/>
      <c r="E529" s="4"/>
      <c r="F529" s="4"/>
      <c r="G529" s="4"/>
      <c r="H529" s="4"/>
      <c r="I529" s="4"/>
      <c r="J529" s="4"/>
    </row>
    <row r="530" spans="1:10" x14ac:dyDescent="0.25">
      <c r="A530" s="117" t="s">
        <v>1682</v>
      </c>
      <c r="B530" s="97" t="s">
        <v>1</v>
      </c>
      <c r="C530" s="117" t="s">
        <v>206</v>
      </c>
      <c r="D530" s="117" t="s">
        <v>0</v>
      </c>
      <c r="E530" s="141" t="s">
        <v>3</v>
      </c>
      <c r="F530" s="141"/>
      <c r="G530" s="98" t="s">
        <v>207</v>
      </c>
      <c r="H530" s="97" t="s">
        <v>208</v>
      </c>
      <c r="I530" s="97" t="s">
        <v>209</v>
      </c>
      <c r="J530" s="97" t="s">
        <v>167</v>
      </c>
    </row>
    <row r="531" spans="1:10" ht="39.6" x14ac:dyDescent="0.25">
      <c r="A531" s="124" t="s">
        <v>717</v>
      </c>
      <c r="B531" s="2" t="s">
        <v>1683</v>
      </c>
      <c r="C531" s="124" t="s">
        <v>251</v>
      </c>
      <c r="D531" s="124" t="s">
        <v>1684</v>
      </c>
      <c r="E531" s="151" t="s">
        <v>754</v>
      </c>
      <c r="F531" s="151"/>
      <c r="G531" s="3" t="s">
        <v>301</v>
      </c>
      <c r="H531" s="85">
        <v>1</v>
      </c>
      <c r="I531" s="83">
        <v>13</v>
      </c>
      <c r="J531" s="83">
        <v>13</v>
      </c>
    </row>
    <row r="532" spans="1:10" ht="26.4" x14ac:dyDescent="0.25">
      <c r="A532" s="125" t="s">
        <v>719</v>
      </c>
      <c r="B532" s="86" t="s">
        <v>872</v>
      </c>
      <c r="C532" s="125" t="s">
        <v>251</v>
      </c>
      <c r="D532" s="125" t="s">
        <v>873</v>
      </c>
      <c r="E532" s="152" t="s">
        <v>754</v>
      </c>
      <c r="F532" s="152"/>
      <c r="G532" s="87" t="s">
        <v>301</v>
      </c>
      <c r="H532" s="88">
        <v>1</v>
      </c>
      <c r="I532" s="89">
        <v>10.9</v>
      </c>
      <c r="J532" s="89">
        <v>10.9</v>
      </c>
    </row>
    <row r="533" spans="1:10" ht="26.4" x14ac:dyDescent="0.25">
      <c r="A533" s="125" t="s">
        <v>719</v>
      </c>
      <c r="B533" s="86" t="s">
        <v>864</v>
      </c>
      <c r="C533" s="125" t="s">
        <v>251</v>
      </c>
      <c r="D533" s="125" t="s">
        <v>865</v>
      </c>
      <c r="E533" s="152" t="s">
        <v>4</v>
      </c>
      <c r="F533" s="152"/>
      <c r="G533" s="87" t="s">
        <v>5</v>
      </c>
      <c r="H533" s="88">
        <v>6.2899999999999998E-2</v>
      </c>
      <c r="I533" s="89">
        <v>20.73</v>
      </c>
      <c r="J533" s="89">
        <v>1.3</v>
      </c>
    </row>
    <row r="534" spans="1:10" ht="26.4" x14ac:dyDescent="0.25">
      <c r="A534" s="125" t="s">
        <v>719</v>
      </c>
      <c r="B534" s="86" t="s">
        <v>866</v>
      </c>
      <c r="C534" s="125" t="s">
        <v>251</v>
      </c>
      <c r="D534" s="125" t="s">
        <v>867</v>
      </c>
      <c r="E534" s="152" t="s">
        <v>4</v>
      </c>
      <c r="F534" s="152"/>
      <c r="G534" s="87" t="s">
        <v>5</v>
      </c>
      <c r="H534" s="88">
        <v>1.03E-2</v>
      </c>
      <c r="I534" s="89">
        <v>16.170000000000002</v>
      </c>
      <c r="J534" s="89">
        <v>0.16</v>
      </c>
    </row>
    <row r="535" spans="1:10" ht="26.4" x14ac:dyDescent="0.25">
      <c r="A535" s="123" t="s">
        <v>758</v>
      </c>
      <c r="B535" s="92" t="s">
        <v>868</v>
      </c>
      <c r="C535" s="123" t="s">
        <v>251</v>
      </c>
      <c r="D535" s="123" t="s">
        <v>869</v>
      </c>
      <c r="E535" s="150" t="s">
        <v>10</v>
      </c>
      <c r="F535" s="150"/>
      <c r="G535" s="93" t="s">
        <v>301</v>
      </c>
      <c r="H535" s="94">
        <v>2.5000000000000001E-2</v>
      </c>
      <c r="I535" s="95">
        <v>23.17</v>
      </c>
      <c r="J535" s="95">
        <v>0.56999999999999995</v>
      </c>
    </row>
    <row r="536" spans="1:10" ht="26.4" x14ac:dyDescent="0.25">
      <c r="A536" s="123" t="s">
        <v>758</v>
      </c>
      <c r="B536" s="92" t="s">
        <v>870</v>
      </c>
      <c r="C536" s="123" t="s">
        <v>251</v>
      </c>
      <c r="D536" s="123" t="s">
        <v>871</v>
      </c>
      <c r="E536" s="150" t="s">
        <v>10</v>
      </c>
      <c r="F536" s="150"/>
      <c r="G536" s="93" t="s">
        <v>2</v>
      </c>
      <c r="H536" s="94">
        <v>0.35699999999999998</v>
      </c>
      <c r="I536" s="95">
        <v>0.21</v>
      </c>
      <c r="J536" s="95">
        <v>7.0000000000000007E-2</v>
      </c>
    </row>
    <row r="537" spans="1:10" x14ac:dyDescent="0.25">
      <c r="A537" s="126"/>
      <c r="B537" s="126"/>
      <c r="C537" s="126"/>
      <c r="D537" s="126"/>
      <c r="E537" s="126" t="s">
        <v>740</v>
      </c>
      <c r="F537" s="90">
        <v>0.55697158500896815</v>
      </c>
      <c r="G537" s="126" t="s">
        <v>741</v>
      </c>
      <c r="H537" s="90">
        <v>0.62</v>
      </c>
      <c r="I537" s="126" t="s">
        <v>742</v>
      </c>
      <c r="J537" s="90">
        <v>1.18</v>
      </c>
    </row>
    <row r="538" spans="1:10" x14ac:dyDescent="0.25">
      <c r="A538" s="126"/>
      <c r="B538" s="126"/>
      <c r="C538" s="126"/>
      <c r="D538" s="126"/>
      <c r="E538" s="126" t="s">
        <v>743</v>
      </c>
      <c r="F538" s="90">
        <v>2.64</v>
      </c>
      <c r="G538" s="126"/>
      <c r="H538" s="149" t="s">
        <v>744</v>
      </c>
      <c r="I538" s="149"/>
      <c r="J538" s="90">
        <v>15.64</v>
      </c>
    </row>
    <row r="539" spans="1:10" ht="14.4" thickBot="1" x14ac:dyDescent="0.3">
      <c r="A539" s="119"/>
      <c r="B539" s="119"/>
      <c r="C539" s="119"/>
      <c r="D539" s="119"/>
      <c r="E539" s="119"/>
      <c r="F539" s="119"/>
      <c r="G539" s="119" t="s">
        <v>745</v>
      </c>
      <c r="H539" s="91">
        <v>541</v>
      </c>
      <c r="I539" s="119" t="s">
        <v>746</v>
      </c>
      <c r="J539" s="120">
        <v>8461.24</v>
      </c>
    </row>
    <row r="540" spans="1:10" ht="14.4" thickTop="1" x14ac:dyDescent="0.25">
      <c r="A540" s="4"/>
      <c r="B540" s="4"/>
      <c r="C540" s="4"/>
      <c r="D540" s="4"/>
      <c r="E540" s="4"/>
      <c r="F540" s="4"/>
      <c r="G540" s="4"/>
      <c r="H540" s="4"/>
      <c r="I540" s="4"/>
      <c r="J540" s="4"/>
    </row>
    <row r="541" spans="1:10" x14ac:dyDescent="0.25">
      <c r="A541" s="117" t="s">
        <v>1685</v>
      </c>
      <c r="B541" s="97" t="s">
        <v>1</v>
      </c>
      <c r="C541" s="117" t="s">
        <v>206</v>
      </c>
      <c r="D541" s="117" t="s">
        <v>0</v>
      </c>
      <c r="E541" s="141" t="s">
        <v>3</v>
      </c>
      <c r="F541" s="141"/>
      <c r="G541" s="98" t="s">
        <v>207</v>
      </c>
      <c r="H541" s="97" t="s">
        <v>208</v>
      </c>
      <c r="I541" s="97" t="s">
        <v>209</v>
      </c>
      <c r="J541" s="97" t="s">
        <v>167</v>
      </c>
    </row>
    <row r="542" spans="1:10" ht="39.6" x14ac:dyDescent="0.25">
      <c r="A542" s="124" t="s">
        <v>717</v>
      </c>
      <c r="B542" s="2" t="s">
        <v>1686</v>
      </c>
      <c r="C542" s="124" t="s">
        <v>251</v>
      </c>
      <c r="D542" s="124" t="s">
        <v>1687</v>
      </c>
      <c r="E542" s="151" t="s">
        <v>754</v>
      </c>
      <c r="F542" s="151"/>
      <c r="G542" s="3" t="s">
        <v>301</v>
      </c>
      <c r="H542" s="85">
        <v>1</v>
      </c>
      <c r="I542" s="83">
        <v>15.7</v>
      </c>
      <c r="J542" s="83">
        <v>15.7</v>
      </c>
    </row>
    <row r="543" spans="1:10" ht="26.4" x14ac:dyDescent="0.25">
      <c r="A543" s="125" t="s">
        <v>719</v>
      </c>
      <c r="B543" s="86" t="s">
        <v>1771</v>
      </c>
      <c r="C543" s="125" t="s">
        <v>251</v>
      </c>
      <c r="D543" s="125" t="s">
        <v>1772</v>
      </c>
      <c r="E543" s="152" t="s">
        <v>754</v>
      </c>
      <c r="F543" s="152"/>
      <c r="G543" s="87" t="s">
        <v>301</v>
      </c>
      <c r="H543" s="88">
        <v>1</v>
      </c>
      <c r="I543" s="89">
        <v>11.09</v>
      </c>
      <c r="J543" s="89">
        <v>11.09</v>
      </c>
    </row>
    <row r="544" spans="1:10" ht="26.4" x14ac:dyDescent="0.25">
      <c r="A544" s="125" t="s">
        <v>719</v>
      </c>
      <c r="B544" s="86" t="s">
        <v>864</v>
      </c>
      <c r="C544" s="125" t="s">
        <v>251</v>
      </c>
      <c r="D544" s="125" t="s">
        <v>865</v>
      </c>
      <c r="E544" s="152" t="s">
        <v>4</v>
      </c>
      <c r="F544" s="152"/>
      <c r="G544" s="87" t="s">
        <v>5</v>
      </c>
      <c r="H544" s="88">
        <v>0.1547</v>
      </c>
      <c r="I544" s="89">
        <v>20.73</v>
      </c>
      <c r="J544" s="89">
        <v>3.2</v>
      </c>
    </row>
    <row r="545" spans="1:10" ht="26.4" x14ac:dyDescent="0.25">
      <c r="A545" s="125" t="s">
        <v>719</v>
      </c>
      <c r="B545" s="86" t="s">
        <v>866</v>
      </c>
      <c r="C545" s="125" t="s">
        <v>251</v>
      </c>
      <c r="D545" s="125" t="s">
        <v>867</v>
      </c>
      <c r="E545" s="152" t="s">
        <v>4</v>
      </c>
      <c r="F545" s="152"/>
      <c r="G545" s="87" t="s">
        <v>5</v>
      </c>
      <c r="H545" s="88">
        <v>2.53E-2</v>
      </c>
      <c r="I545" s="89">
        <v>16.170000000000002</v>
      </c>
      <c r="J545" s="89">
        <v>0.4</v>
      </c>
    </row>
    <row r="546" spans="1:10" ht="26.4" x14ac:dyDescent="0.25">
      <c r="A546" s="123" t="s">
        <v>758</v>
      </c>
      <c r="B546" s="92" t="s">
        <v>868</v>
      </c>
      <c r="C546" s="123" t="s">
        <v>251</v>
      </c>
      <c r="D546" s="123" t="s">
        <v>869</v>
      </c>
      <c r="E546" s="150" t="s">
        <v>10</v>
      </c>
      <c r="F546" s="150"/>
      <c r="G546" s="93" t="s">
        <v>301</v>
      </c>
      <c r="H546" s="94">
        <v>2.5000000000000001E-2</v>
      </c>
      <c r="I546" s="95">
        <v>23.17</v>
      </c>
      <c r="J546" s="95">
        <v>0.56999999999999995</v>
      </c>
    </row>
    <row r="547" spans="1:10" ht="26.4" x14ac:dyDescent="0.25">
      <c r="A547" s="123" t="s">
        <v>758</v>
      </c>
      <c r="B547" s="92" t="s">
        <v>870</v>
      </c>
      <c r="C547" s="123" t="s">
        <v>251</v>
      </c>
      <c r="D547" s="123" t="s">
        <v>871</v>
      </c>
      <c r="E547" s="150" t="s">
        <v>10</v>
      </c>
      <c r="F547" s="150"/>
      <c r="G547" s="93" t="s">
        <v>2</v>
      </c>
      <c r="H547" s="94">
        <v>2.1179999999999999</v>
      </c>
      <c r="I547" s="95">
        <v>0.21</v>
      </c>
      <c r="J547" s="95">
        <v>0.44</v>
      </c>
    </row>
    <row r="548" spans="1:10" x14ac:dyDescent="0.25">
      <c r="A548" s="126"/>
      <c r="B548" s="126"/>
      <c r="C548" s="126"/>
      <c r="D548" s="126"/>
      <c r="E548" s="126" t="s">
        <v>740</v>
      </c>
      <c r="F548" s="90">
        <v>1.6661946568488624</v>
      </c>
      <c r="G548" s="126" t="s">
        <v>741</v>
      </c>
      <c r="H548" s="90">
        <v>1.86</v>
      </c>
      <c r="I548" s="126" t="s">
        <v>742</v>
      </c>
      <c r="J548" s="90">
        <v>3.53</v>
      </c>
    </row>
    <row r="549" spans="1:10" x14ac:dyDescent="0.25">
      <c r="A549" s="126"/>
      <c r="B549" s="126"/>
      <c r="C549" s="126"/>
      <c r="D549" s="126"/>
      <c r="E549" s="126" t="s">
        <v>743</v>
      </c>
      <c r="F549" s="90">
        <v>3.19</v>
      </c>
      <c r="G549" s="126"/>
      <c r="H549" s="149" t="s">
        <v>744</v>
      </c>
      <c r="I549" s="149"/>
      <c r="J549" s="90">
        <v>18.89</v>
      </c>
    </row>
    <row r="550" spans="1:10" ht="14.4" thickBot="1" x14ac:dyDescent="0.3">
      <c r="A550" s="119"/>
      <c r="B550" s="119"/>
      <c r="C550" s="119"/>
      <c r="D550" s="119"/>
      <c r="E550" s="119"/>
      <c r="F550" s="119"/>
      <c r="G550" s="119" t="s">
        <v>745</v>
      </c>
      <c r="H550" s="91">
        <v>663.1</v>
      </c>
      <c r="I550" s="119" t="s">
        <v>746</v>
      </c>
      <c r="J550" s="120">
        <v>12525.95</v>
      </c>
    </row>
    <row r="551" spans="1:10" ht="14.4" thickTop="1" x14ac:dyDescent="0.25">
      <c r="A551" s="4"/>
      <c r="B551" s="4"/>
      <c r="C551" s="4"/>
      <c r="D551" s="4"/>
      <c r="E551" s="4"/>
      <c r="F551" s="4"/>
      <c r="G551" s="4"/>
      <c r="H551" s="4"/>
      <c r="I551" s="4"/>
      <c r="J551" s="4"/>
    </row>
    <row r="552" spans="1:10" x14ac:dyDescent="0.25">
      <c r="A552" s="117" t="s">
        <v>1688</v>
      </c>
      <c r="B552" s="97" t="s">
        <v>1</v>
      </c>
      <c r="C552" s="117" t="s">
        <v>206</v>
      </c>
      <c r="D552" s="117" t="s">
        <v>0</v>
      </c>
      <c r="E552" s="141" t="s">
        <v>3</v>
      </c>
      <c r="F552" s="141"/>
      <c r="G552" s="98" t="s">
        <v>207</v>
      </c>
      <c r="H552" s="97" t="s">
        <v>208</v>
      </c>
      <c r="I552" s="97" t="s">
        <v>209</v>
      </c>
      <c r="J552" s="97" t="s">
        <v>167</v>
      </c>
    </row>
    <row r="553" spans="1:10" ht="52.8" x14ac:dyDescent="0.25">
      <c r="A553" s="124" t="s">
        <v>717</v>
      </c>
      <c r="B553" s="2" t="s">
        <v>1689</v>
      </c>
      <c r="C553" s="124" t="s">
        <v>251</v>
      </c>
      <c r="D553" s="124" t="s">
        <v>1690</v>
      </c>
      <c r="E553" s="151" t="s">
        <v>754</v>
      </c>
      <c r="F553" s="151"/>
      <c r="G553" s="3" t="s">
        <v>261</v>
      </c>
      <c r="H553" s="85">
        <v>1</v>
      </c>
      <c r="I553" s="83">
        <v>501.83</v>
      </c>
      <c r="J553" s="83">
        <v>501.83</v>
      </c>
    </row>
    <row r="554" spans="1:10" ht="26.4" x14ac:dyDescent="0.25">
      <c r="A554" s="125" t="s">
        <v>719</v>
      </c>
      <c r="B554" s="86" t="s">
        <v>852</v>
      </c>
      <c r="C554" s="125" t="s">
        <v>251</v>
      </c>
      <c r="D554" s="125" t="s">
        <v>853</v>
      </c>
      <c r="E554" s="152" t="s">
        <v>804</v>
      </c>
      <c r="F554" s="152"/>
      <c r="G554" s="87" t="s">
        <v>808</v>
      </c>
      <c r="H554" s="88">
        <v>6.3E-2</v>
      </c>
      <c r="I554" s="89">
        <v>1.28</v>
      </c>
      <c r="J554" s="89">
        <v>0.08</v>
      </c>
    </row>
    <row r="555" spans="1:10" ht="26.4" x14ac:dyDescent="0.25">
      <c r="A555" s="125" t="s">
        <v>719</v>
      </c>
      <c r="B555" s="86" t="s">
        <v>854</v>
      </c>
      <c r="C555" s="125" t="s">
        <v>251</v>
      </c>
      <c r="D555" s="125" t="s">
        <v>855</v>
      </c>
      <c r="E555" s="152" t="s">
        <v>804</v>
      </c>
      <c r="F555" s="152"/>
      <c r="G555" s="87" t="s">
        <v>805</v>
      </c>
      <c r="H555" s="88">
        <v>0.13600000000000001</v>
      </c>
      <c r="I555" s="89">
        <v>0.44</v>
      </c>
      <c r="J555" s="89">
        <v>0.05</v>
      </c>
    </row>
    <row r="556" spans="1:10" ht="26.4" x14ac:dyDescent="0.25">
      <c r="A556" s="125" t="s">
        <v>719</v>
      </c>
      <c r="B556" s="86" t="s">
        <v>829</v>
      </c>
      <c r="C556" s="125" t="s">
        <v>251</v>
      </c>
      <c r="D556" s="125" t="s">
        <v>830</v>
      </c>
      <c r="E556" s="152" t="s">
        <v>4</v>
      </c>
      <c r="F556" s="152"/>
      <c r="G556" s="87" t="s">
        <v>5</v>
      </c>
      <c r="H556" s="88">
        <v>0.59599999999999997</v>
      </c>
      <c r="I556" s="89">
        <v>20.84</v>
      </c>
      <c r="J556" s="89">
        <v>12.42</v>
      </c>
    </row>
    <row r="557" spans="1:10" ht="26.4" x14ac:dyDescent="0.25">
      <c r="A557" s="125" t="s">
        <v>719</v>
      </c>
      <c r="B557" s="86" t="s">
        <v>792</v>
      </c>
      <c r="C557" s="125" t="s">
        <v>251</v>
      </c>
      <c r="D557" s="125" t="s">
        <v>793</v>
      </c>
      <c r="E557" s="152" t="s">
        <v>4</v>
      </c>
      <c r="F557" s="152"/>
      <c r="G557" s="87" t="s">
        <v>5</v>
      </c>
      <c r="H557" s="88">
        <v>9.9000000000000005E-2</v>
      </c>
      <c r="I557" s="89">
        <v>20.61</v>
      </c>
      <c r="J557" s="89">
        <v>2.04</v>
      </c>
    </row>
    <row r="558" spans="1:10" ht="26.4" x14ac:dyDescent="0.25">
      <c r="A558" s="125" t="s">
        <v>719</v>
      </c>
      <c r="B558" s="86" t="s">
        <v>755</v>
      </c>
      <c r="C558" s="125" t="s">
        <v>251</v>
      </c>
      <c r="D558" s="125" t="s">
        <v>9</v>
      </c>
      <c r="E558" s="152" t="s">
        <v>4</v>
      </c>
      <c r="F558" s="152"/>
      <c r="G558" s="87" t="s">
        <v>5</v>
      </c>
      <c r="H558" s="88">
        <v>0.67</v>
      </c>
      <c r="I558" s="89">
        <v>16.329999999999998</v>
      </c>
      <c r="J558" s="89">
        <v>10.94</v>
      </c>
    </row>
    <row r="559" spans="1:10" ht="39.6" x14ac:dyDescent="0.25">
      <c r="A559" s="123" t="s">
        <v>758</v>
      </c>
      <c r="B559" s="92" t="s">
        <v>1750</v>
      </c>
      <c r="C559" s="123" t="s">
        <v>251</v>
      </c>
      <c r="D559" s="123" t="s">
        <v>1751</v>
      </c>
      <c r="E559" s="150" t="s">
        <v>10</v>
      </c>
      <c r="F559" s="150"/>
      <c r="G559" s="93" t="s">
        <v>261</v>
      </c>
      <c r="H559" s="94">
        <v>1.103</v>
      </c>
      <c r="I559" s="95">
        <v>431.83</v>
      </c>
      <c r="J559" s="95">
        <v>476.3</v>
      </c>
    </row>
    <row r="560" spans="1:10" x14ac:dyDescent="0.25">
      <c r="A560" s="126"/>
      <c r="B560" s="126"/>
      <c r="C560" s="126"/>
      <c r="D560" s="126"/>
      <c r="E560" s="126" t="s">
        <v>740</v>
      </c>
      <c r="F560" s="90">
        <v>8.364013971490607</v>
      </c>
      <c r="G560" s="126" t="s">
        <v>741</v>
      </c>
      <c r="H560" s="90">
        <v>9.36</v>
      </c>
      <c r="I560" s="126" t="s">
        <v>742</v>
      </c>
      <c r="J560" s="90">
        <v>17.72</v>
      </c>
    </row>
    <row r="561" spans="1:10" x14ac:dyDescent="0.25">
      <c r="A561" s="126"/>
      <c r="B561" s="126"/>
      <c r="C561" s="126"/>
      <c r="D561" s="126"/>
      <c r="E561" s="126" t="s">
        <v>743</v>
      </c>
      <c r="F561" s="90">
        <v>102.07</v>
      </c>
      <c r="G561" s="126"/>
      <c r="H561" s="149" t="s">
        <v>744</v>
      </c>
      <c r="I561" s="149"/>
      <c r="J561" s="90">
        <v>603.9</v>
      </c>
    </row>
    <row r="562" spans="1:10" ht="14.4" thickBot="1" x14ac:dyDescent="0.3">
      <c r="A562" s="119"/>
      <c r="B562" s="119"/>
      <c r="C562" s="119"/>
      <c r="D562" s="119"/>
      <c r="E562" s="119"/>
      <c r="F562" s="119"/>
      <c r="G562" s="119" t="s">
        <v>745</v>
      </c>
      <c r="H562" s="91">
        <v>39</v>
      </c>
      <c r="I562" s="119" t="s">
        <v>746</v>
      </c>
      <c r="J562" s="120">
        <v>23552.1</v>
      </c>
    </row>
    <row r="563" spans="1:10" ht="14.4" thickTop="1" x14ac:dyDescent="0.25">
      <c r="A563" s="4"/>
      <c r="B563" s="4"/>
      <c r="C563" s="4"/>
      <c r="D563" s="4"/>
      <c r="E563" s="4"/>
      <c r="F563" s="4"/>
      <c r="G563" s="4"/>
      <c r="H563" s="4"/>
      <c r="I563" s="4"/>
      <c r="J563" s="4"/>
    </row>
    <row r="564" spans="1:10" x14ac:dyDescent="0.25">
      <c r="A564" s="117" t="s">
        <v>1691</v>
      </c>
      <c r="B564" s="97" t="s">
        <v>1</v>
      </c>
      <c r="C564" s="117" t="s">
        <v>206</v>
      </c>
      <c r="D564" s="117" t="s">
        <v>0</v>
      </c>
      <c r="E564" s="141" t="s">
        <v>3</v>
      </c>
      <c r="F564" s="141"/>
      <c r="G564" s="98" t="s">
        <v>207</v>
      </c>
      <c r="H564" s="97" t="s">
        <v>208</v>
      </c>
      <c r="I564" s="97" t="s">
        <v>209</v>
      </c>
      <c r="J564" s="97" t="s">
        <v>167</v>
      </c>
    </row>
    <row r="565" spans="1:10" ht="39.6" x14ac:dyDescent="0.25">
      <c r="A565" s="124" t="s">
        <v>717</v>
      </c>
      <c r="B565" s="2" t="s">
        <v>1692</v>
      </c>
      <c r="C565" s="124" t="s">
        <v>251</v>
      </c>
      <c r="D565" s="124" t="s">
        <v>1693</v>
      </c>
      <c r="E565" s="151" t="s">
        <v>754</v>
      </c>
      <c r="F565" s="151"/>
      <c r="G565" s="3" t="s">
        <v>226</v>
      </c>
      <c r="H565" s="85">
        <v>1</v>
      </c>
      <c r="I565" s="83">
        <v>177.87</v>
      </c>
      <c r="J565" s="83">
        <v>177.87</v>
      </c>
    </row>
    <row r="566" spans="1:10" ht="26.4" x14ac:dyDescent="0.25">
      <c r="A566" s="125" t="s">
        <v>719</v>
      </c>
      <c r="B566" s="86" t="s">
        <v>1773</v>
      </c>
      <c r="C566" s="125" t="s">
        <v>251</v>
      </c>
      <c r="D566" s="125" t="s">
        <v>1774</v>
      </c>
      <c r="E566" s="152" t="s">
        <v>754</v>
      </c>
      <c r="F566" s="152"/>
      <c r="G566" s="87" t="s">
        <v>230</v>
      </c>
      <c r="H566" s="88">
        <v>0.97</v>
      </c>
      <c r="I566" s="89">
        <v>15.65</v>
      </c>
      <c r="J566" s="89">
        <v>15.18</v>
      </c>
    </row>
    <row r="567" spans="1:10" ht="39.6" x14ac:dyDescent="0.25">
      <c r="A567" s="125" t="s">
        <v>719</v>
      </c>
      <c r="B567" s="86" t="s">
        <v>1775</v>
      </c>
      <c r="C567" s="125" t="s">
        <v>251</v>
      </c>
      <c r="D567" s="125" t="s">
        <v>1776</v>
      </c>
      <c r="E567" s="152" t="s">
        <v>754</v>
      </c>
      <c r="F567" s="152"/>
      <c r="G567" s="87" t="s">
        <v>301</v>
      </c>
      <c r="H567" s="88">
        <v>1.2110000000000001</v>
      </c>
      <c r="I567" s="89">
        <v>17.489999999999998</v>
      </c>
      <c r="J567" s="89">
        <v>21.18</v>
      </c>
    </row>
    <row r="568" spans="1:10" ht="52.8" x14ac:dyDescent="0.25">
      <c r="A568" s="125" t="s">
        <v>719</v>
      </c>
      <c r="B568" s="86" t="s">
        <v>1668</v>
      </c>
      <c r="C568" s="125" t="s">
        <v>251</v>
      </c>
      <c r="D568" s="125" t="s">
        <v>1669</v>
      </c>
      <c r="E568" s="152" t="s">
        <v>754</v>
      </c>
      <c r="F568" s="152"/>
      <c r="G568" s="87" t="s">
        <v>261</v>
      </c>
      <c r="H568" s="88">
        <v>5.3999999999999999E-2</v>
      </c>
      <c r="I568" s="89">
        <v>504.86</v>
      </c>
      <c r="J568" s="89">
        <v>27.26</v>
      </c>
    </row>
    <row r="569" spans="1:10" ht="26.4" x14ac:dyDescent="0.25">
      <c r="A569" s="125" t="s">
        <v>719</v>
      </c>
      <c r="B569" s="86" t="s">
        <v>792</v>
      </c>
      <c r="C569" s="125" t="s">
        <v>251</v>
      </c>
      <c r="D569" s="125" t="s">
        <v>793</v>
      </c>
      <c r="E569" s="152" t="s">
        <v>4</v>
      </c>
      <c r="F569" s="152"/>
      <c r="G569" s="87" t="s">
        <v>5</v>
      </c>
      <c r="H569" s="88">
        <v>0.501</v>
      </c>
      <c r="I569" s="89">
        <v>20.61</v>
      </c>
      <c r="J569" s="89">
        <v>10.32</v>
      </c>
    </row>
    <row r="570" spans="1:10" ht="26.4" x14ac:dyDescent="0.25">
      <c r="A570" s="125" t="s">
        <v>719</v>
      </c>
      <c r="B570" s="86" t="s">
        <v>755</v>
      </c>
      <c r="C570" s="125" t="s">
        <v>251</v>
      </c>
      <c r="D570" s="125" t="s">
        <v>9</v>
      </c>
      <c r="E570" s="152" t="s">
        <v>4</v>
      </c>
      <c r="F570" s="152"/>
      <c r="G570" s="87" t="s">
        <v>5</v>
      </c>
      <c r="H570" s="88">
        <v>0.35399999999999998</v>
      </c>
      <c r="I570" s="89">
        <v>16.329999999999998</v>
      </c>
      <c r="J570" s="89">
        <v>5.78</v>
      </c>
    </row>
    <row r="571" spans="1:10" ht="39.6" x14ac:dyDescent="0.25">
      <c r="A571" s="123" t="s">
        <v>758</v>
      </c>
      <c r="B571" s="92" t="s">
        <v>1777</v>
      </c>
      <c r="C571" s="123" t="s">
        <v>251</v>
      </c>
      <c r="D571" s="123" t="s">
        <v>1778</v>
      </c>
      <c r="E571" s="150" t="s">
        <v>10</v>
      </c>
      <c r="F571" s="150"/>
      <c r="G571" s="93" t="s">
        <v>226</v>
      </c>
      <c r="H571" s="94">
        <v>1</v>
      </c>
      <c r="I571" s="95">
        <v>71.98</v>
      </c>
      <c r="J571" s="95">
        <v>71.98</v>
      </c>
    </row>
    <row r="572" spans="1:10" x14ac:dyDescent="0.25">
      <c r="A572" s="123" t="s">
        <v>758</v>
      </c>
      <c r="B572" s="92" t="s">
        <v>1742</v>
      </c>
      <c r="C572" s="123" t="s">
        <v>251</v>
      </c>
      <c r="D572" s="123" t="s">
        <v>1743</v>
      </c>
      <c r="E572" s="150" t="s">
        <v>10</v>
      </c>
      <c r="F572" s="150"/>
      <c r="G572" s="93" t="s">
        <v>301</v>
      </c>
      <c r="H572" s="94">
        <v>0.04</v>
      </c>
      <c r="I572" s="95">
        <v>27.07</v>
      </c>
      <c r="J572" s="95">
        <v>1.08</v>
      </c>
    </row>
    <row r="573" spans="1:10" ht="26.4" x14ac:dyDescent="0.25">
      <c r="A573" s="123" t="s">
        <v>758</v>
      </c>
      <c r="B573" s="92" t="s">
        <v>1455</v>
      </c>
      <c r="C573" s="123" t="s">
        <v>251</v>
      </c>
      <c r="D573" s="123" t="s">
        <v>1456</v>
      </c>
      <c r="E573" s="150" t="s">
        <v>10</v>
      </c>
      <c r="F573" s="150"/>
      <c r="G573" s="93" t="s">
        <v>230</v>
      </c>
      <c r="H573" s="94">
        <v>1.87</v>
      </c>
      <c r="I573" s="95">
        <v>13.42</v>
      </c>
      <c r="J573" s="95">
        <v>25.09</v>
      </c>
    </row>
    <row r="574" spans="1:10" x14ac:dyDescent="0.25">
      <c r="A574" s="126"/>
      <c r="B574" s="126"/>
      <c r="C574" s="126"/>
      <c r="D574" s="126"/>
      <c r="E574" s="126" t="s">
        <v>740</v>
      </c>
      <c r="F574" s="90">
        <v>9.5676390068913442</v>
      </c>
      <c r="G574" s="126" t="s">
        <v>741</v>
      </c>
      <c r="H574" s="90">
        <v>10.7</v>
      </c>
      <c r="I574" s="126" t="s">
        <v>742</v>
      </c>
      <c r="J574" s="90">
        <v>20.27</v>
      </c>
    </row>
    <row r="575" spans="1:10" x14ac:dyDescent="0.25">
      <c r="A575" s="126"/>
      <c r="B575" s="126"/>
      <c r="C575" s="126"/>
      <c r="D575" s="126"/>
      <c r="E575" s="126" t="s">
        <v>743</v>
      </c>
      <c r="F575" s="90">
        <v>36.17</v>
      </c>
      <c r="G575" s="126"/>
      <c r="H575" s="149" t="s">
        <v>744</v>
      </c>
      <c r="I575" s="149"/>
      <c r="J575" s="90">
        <v>214.04</v>
      </c>
    </row>
    <row r="576" spans="1:10" ht="14.4" thickBot="1" x14ac:dyDescent="0.3">
      <c r="A576" s="119"/>
      <c r="B576" s="119"/>
      <c r="C576" s="119"/>
      <c r="D576" s="119"/>
      <c r="E576" s="119"/>
      <c r="F576" s="119"/>
      <c r="G576" s="119" t="s">
        <v>745</v>
      </c>
      <c r="H576" s="91">
        <v>1834.07</v>
      </c>
      <c r="I576" s="119" t="s">
        <v>746</v>
      </c>
      <c r="J576" s="120">
        <v>392564.34</v>
      </c>
    </row>
    <row r="577" spans="1:10" ht="14.4" thickTop="1" x14ac:dyDescent="0.25">
      <c r="A577" s="4"/>
      <c r="B577" s="4"/>
      <c r="C577" s="4"/>
      <c r="D577" s="4"/>
      <c r="E577" s="4"/>
      <c r="F577" s="4"/>
      <c r="G577" s="4"/>
      <c r="H577" s="4"/>
      <c r="I577" s="4"/>
      <c r="J577" s="4"/>
    </row>
    <row r="578" spans="1:10" x14ac:dyDescent="0.25">
      <c r="A578" s="117" t="s">
        <v>1970</v>
      </c>
      <c r="B578" s="97" t="s">
        <v>1</v>
      </c>
      <c r="C578" s="117" t="s">
        <v>206</v>
      </c>
      <c r="D578" s="117" t="s">
        <v>0</v>
      </c>
      <c r="E578" s="141" t="s">
        <v>3</v>
      </c>
      <c r="F578" s="141"/>
      <c r="G578" s="98" t="s">
        <v>207</v>
      </c>
      <c r="H578" s="97" t="s">
        <v>208</v>
      </c>
      <c r="I578" s="97" t="s">
        <v>209</v>
      </c>
      <c r="J578" s="97" t="s">
        <v>167</v>
      </c>
    </row>
    <row r="579" spans="1:10" ht="52.8" x14ac:dyDescent="0.25">
      <c r="A579" s="124" t="s">
        <v>717</v>
      </c>
      <c r="B579" s="2" t="s">
        <v>1971</v>
      </c>
      <c r="C579" s="124" t="s">
        <v>251</v>
      </c>
      <c r="D579" s="124" t="s">
        <v>1972</v>
      </c>
      <c r="E579" s="151" t="s">
        <v>754</v>
      </c>
      <c r="F579" s="151"/>
      <c r="G579" s="3" t="s">
        <v>301</v>
      </c>
      <c r="H579" s="85">
        <v>1</v>
      </c>
      <c r="I579" s="83">
        <v>15.77</v>
      </c>
      <c r="J579" s="83">
        <v>15.77</v>
      </c>
    </row>
    <row r="580" spans="1:10" ht="39.6" x14ac:dyDescent="0.25">
      <c r="A580" s="125" t="s">
        <v>719</v>
      </c>
      <c r="B580" s="86" t="s">
        <v>1092</v>
      </c>
      <c r="C580" s="125" t="s">
        <v>251</v>
      </c>
      <c r="D580" s="125" t="s">
        <v>1093</v>
      </c>
      <c r="E580" s="152" t="s">
        <v>804</v>
      </c>
      <c r="F580" s="152"/>
      <c r="G580" s="87" t="s">
        <v>808</v>
      </c>
      <c r="H580" s="88">
        <v>1.6000000000000001E-3</v>
      </c>
      <c r="I580" s="89">
        <v>285.14999999999998</v>
      </c>
      <c r="J580" s="89">
        <v>0.45</v>
      </c>
    </row>
    <row r="581" spans="1:10" ht="39.6" x14ac:dyDescent="0.25">
      <c r="A581" s="125" t="s">
        <v>719</v>
      </c>
      <c r="B581" s="86" t="s">
        <v>1094</v>
      </c>
      <c r="C581" s="125" t="s">
        <v>251</v>
      </c>
      <c r="D581" s="125" t="s">
        <v>1095</v>
      </c>
      <c r="E581" s="152" t="s">
        <v>804</v>
      </c>
      <c r="F581" s="152"/>
      <c r="G581" s="87" t="s">
        <v>805</v>
      </c>
      <c r="H581" s="88">
        <v>1.5E-3</v>
      </c>
      <c r="I581" s="89">
        <v>135.51</v>
      </c>
      <c r="J581" s="89">
        <v>0.2</v>
      </c>
    </row>
    <row r="582" spans="1:10" ht="39.6" x14ac:dyDescent="0.25">
      <c r="A582" s="125" t="s">
        <v>719</v>
      </c>
      <c r="B582" s="86" t="s">
        <v>1983</v>
      </c>
      <c r="C582" s="125" t="s">
        <v>251</v>
      </c>
      <c r="D582" s="125" t="s">
        <v>1984</v>
      </c>
      <c r="E582" s="152" t="s">
        <v>1353</v>
      </c>
      <c r="F582" s="152"/>
      <c r="G582" s="87" t="s">
        <v>226</v>
      </c>
      <c r="H582" s="88">
        <v>2.2700000000000001E-2</v>
      </c>
      <c r="I582" s="89">
        <v>8.68</v>
      </c>
      <c r="J582" s="89">
        <v>0.19</v>
      </c>
    </row>
    <row r="583" spans="1:10" ht="26.4" x14ac:dyDescent="0.25">
      <c r="A583" s="125" t="s">
        <v>719</v>
      </c>
      <c r="B583" s="86" t="s">
        <v>1985</v>
      </c>
      <c r="C583" s="125" t="s">
        <v>251</v>
      </c>
      <c r="D583" s="125" t="s">
        <v>1986</v>
      </c>
      <c r="E583" s="152" t="s">
        <v>1353</v>
      </c>
      <c r="F583" s="152"/>
      <c r="G583" s="87" t="s">
        <v>226</v>
      </c>
      <c r="H583" s="88">
        <v>2.2700000000000001E-2</v>
      </c>
      <c r="I583" s="89">
        <v>24.89</v>
      </c>
      <c r="J583" s="89">
        <v>0.56000000000000005</v>
      </c>
    </row>
    <row r="584" spans="1:10" ht="26.4" x14ac:dyDescent="0.25">
      <c r="A584" s="125" t="s">
        <v>719</v>
      </c>
      <c r="B584" s="86" t="s">
        <v>1086</v>
      </c>
      <c r="C584" s="125" t="s">
        <v>251</v>
      </c>
      <c r="D584" s="125" t="s">
        <v>1087</v>
      </c>
      <c r="E584" s="152" t="s">
        <v>4</v>
      </c>
      <c r="F584" s="152"/>
      <c r="G584" s="87" t="s">
        <v>5</v>
      </c>
      <c r="H584" s="88">
        <v>1.4999999999999999E-2</v>
      </c>
      <c r="I584" s="89">
        <v>20.56</v>
      </c>
      <c r="J584" s="89">
        <v>0.3</v>
      </c>
    </row>
    <row r="585" spans="1:10" ht="26.4" x14ac:dyDescent="0.25">
      <c r="A585" s="125" t="s">
        <v>719</v>
      </c>
      <c r="B585" s="86" t="s">
        <v>1987</v>
      </c>
      <c r="C585" s="125" t="s">
        <v>251</v>
      </c>
      <c r="D585" s="125" t="s">
        <v>1988</v>
      </c>
      <c r="E585" s="152" t="s">
        <v>4</v>
      </c>
      <c r="F585" s="152"/>
      <c r="G585" s="87" t="s">
        <v>5</v>
      </c>
      <c r="H585" s="88">
        <v>1.5E-3</v>
      </c>
      <c r="I585" s="89">
        <v>17.22</v>
      </c>
      <c r="J585" s="89">
        <v>0.02</v>
      </c>
    </row>
    <row r="586" spans="1:10" x14ac:dyDescent="0.25">
      <c r="A586" s="123" t="s">
        <v>758</v>
      </c>
      <c r="B586" s="92" t="s">
        <v>1989</v>
      </c>
      <c r="C586" s="123" t="s">
        <v>251</v>
      </c>
      <c r="D586" s="123" t="s">
        <v>1990</v>
      </c>
      <c r="E586" s="150" t="s">
        <v>10</v>
      </c>
      <c r="F586" s="150"/>
      <c r="G586" s="93" t="s">
        <v>301</v>
      </c>
      <c r="H586" s="94">
        <v>5.5E-2</v>
      </c>
      <c r="I586" s="95">
        <v>10.94</v>
      </c>
      <c r="J586" s="95">
        <v>0.6</v>
      </c>
    </row>
    <row r="587" spans="1:10" ht="26.4" x14ac:dyDescent="0.25">
      <c r="A587" s="123" t="s">
        <v>758</v>
      </c>
      <c r="B587" s="92" t="s">
        <v>1991</v>
      </c>
      <c r="C587" s="123" t="s">
        <v>251</v>
      </c>
      <c r="D587" s="123" t="s">
        <v>1992</v>
      </c>
      <c r="E587" s="150" t="s">
        <v>10</v>
      </c>
      <c r="F587" s="150"/>
      <c r="G587" s="93" t="s">
        <v>2</v>
      </c>
      <c r="H587" s="94">
        <v>5.0999999999999997E-2</v>
      </c>
      <c r="I587" s="95">
        <v>4.05</v>
      </c>
      <c r="J587" s="95">
        <v>0.2</v>
      </c>
    </row>
    <row r="588" spans="1:10" x14ac:dyDescent="0.25">
      <c r="A588" s="123" t="s">
        <v>758</v>
      </c>
      <c r="B588" s="92" t="s">
        <v>1993</v>
      </c>
      <c r="C588" s="123" t="s">
        <v>251</v>
      </c>
      <c r="D588" s="123" t="s">
        <v>1994</v>
      </c>
      <c r="E588" s="150" t="s">
        <v>10</v>
      </c>
      <c r="F588" s="150"/>
      <c r="G588" s="93" t="s">
        <v>301</v>
      </c>
      <c r="H588" s="94">
        <v>1</v>
      </c>
      <c r="I588" s="95">
        <v>13.25</v>
      </c>
      <c r="J588" s="95">
        <v>13.25</v>
      </c>
    </row>
    <row r="589" spans="1:10" x14ac:dyDescent="0.25">
      <c r="A589" s="126"/>
      <c r="B589" s="126"/>
      <c r="C589" s="126"/>
      <c r="D589" s="126"/>
      <c r="E589" s="126" t="s">
        <v>740</v>
      </c>
      <c r="F589" s="90">
        <v>5.1921079958463137E-2</v>
      </c>
      <c r="G589" s="126" t="s">
        <v>741</v>
      </c>
      <c r="H589" s="90">
        <v>0.06</v>
      </c>
      <c r="I589" s="126" t="s">
        <v>742</v>
      </c>
      <c r="J589" s="90">
        <v>0.11</v>
      </c>
    </row>
    <row r="590" spans="1:10" x14ac:dyDescent="0.25">
      <c r="A590" s="126"/>
      <c r="B590" s="126"/>
      <c r="C590" s="126"/>
      <c r="D590" s="126"/>
      <c r="E590" s="126" t="s">
        <v>743</v>
      </c>
      <c r="F590" s="90">
        <v>3.2</v>
      </c>
      <c r="G590" s="126"/>
      <c r="H590" s="149" t="s">
        <v>744</v>
      </c>
      <c r="I590" s="149"/>
      <c r="J590" s="90">
        <v>18.97</v>
      </c>
    </row>
    <row r="591" spans="1:10" ht="14.4" thickBot="1" x14ac:dyDescent="0.3">
      <c r="A591" s="119"/>
      <c r="B591" s="119"/>
      <c r="C591" s="119"/>
      <c r="D591" s="119"/>
      <c r="E591" s="119"/>
      <c r="F591" s="119"/>
      <c r="G591" s="119" t="s">
        <v>745</v>
      </c>
      <c r="H591" s="91">
        <v>1220</v>
      </c>
      <c r="I591" s="119" t="s">
        <v>746</v>
      </c>
      <c r="J591" s="120">
        <v>23143.4</v>
      </c>
    </row>
    <row r="592" spans="1:10" ht="14.4" thickTop="1" x14ac:dyDescent="0.25">
      <c r="A592" s="4"/>
      <c r="B592" s="4"/>
      <c r="C592" s="4"/>
      <c r="D592" s="4"/>
      <c r="E592" s="4"/>
      <c r="F592" s="4"/>
      <c r="G592" s="4"/>
      <c r="H592" s="4"/>
      <c r="I592" s="4"/>
      <c r="J592" s="4"/>
    </row>
    <row r="593" spans="1:10" x14ac:dyDescent="0.25">
      <c r="A593" s="116" t="s">
        <v>179</v>
      </c>
      <c r="B593" s="116"/>
      <c r="C593" s="116"/>
      <c r="D593" s="116" t="s">
        <v>180</v>
      </c>
      <c r="E593" s="116"/>
      <c r="F593" s="138"/>
      <c r="G593" s="138"/>
      <c r="H593" s="82"/>
      <c r="I593" s="116"/>
      <c r="J593" s="80">
        <v>667265.92000000004</v>
      </c>
    </row>
    <row r="594" spans="1:10" x14ac:dyDescent="0.25">
      <c r="A594" s="117" t="s">
        <v>304</v>
      </c>
      <c r="B594" s="97" t="s">
        <v>1</v>
      </c>
      <c r="C594" s="117" t="s">
        <v>206</v>
      </c>
      <c r="D594" s="117" t="s">
        <v>0</v>
      </c>
      <c r="E594" s="141" t="s">
        <v>3</v>
      </c>
      <c r="F594" s="141"/>
      <c r="G594" s="98" t="s">
        <v>207</v>
      </c>
      <c r="H594" s="97" t="s">
        <v>208</v>
      </c>
      <c r="I594" s="97" t="s">
        <v>209</v>
      </c>
      <c r="J594" s="97" t="s">
        <v>167</v>
      </c>
    </row>
    <row r="595" spans="1:10" ht="52.8" x14ac:dyDescent="0.25">
      <c r="A595" s="124" t="s">
        <v>717</v>
      </c>
      <c r="B595" s="2" t="s">
        <v>307</v>
      </c>
      <c r="C595" s="124" t="s">
        <v>251</v>
      </c>
      <c r="D595" s="124" t="s">
        <v>308</v>
      </c>
      <c r="E595" s="151" t="s">
        <v>884</v>
      </c>
      <c r="F595" s="151"/>
      <c r="G595" s="3" t="s">
        <v>226</v>
      </c>
      <c r="H595" s="85">
        <v>1</v>
      </c>
      <c r="I595" s="83">
        <v>7.19</v>
      </c>
      <c r="J595" s="83">
        <v>7.19</v>
      </c>
    </row>
    <row r="596" spans="1:10" ht="39.6" x14ac:dyDescent="0.25">
      <c r="A596" s="125" t="s">
        <v>719</v>
      </c>
      <c r="B596" s="86" t="s">
        <v>885</v>
      </c>
      <c r="C596" s="125" t="s">
        <v>251</v>
      </c>
      <c r="D596" s="125" t="s">
        <v>886</v>
      </c>
      <c r="E596" s="152" t="s">
        <v>4</v>
      </c>
      <c r="F596" s="152"/>
      <c r="G596" s="87" t="s">
        <v>261</v>
      </c>
      <c r="H596" s="88">
        <v>4.1999999999999997E-3</v>
      </c>
      <c r="I596" s="89">
        <v>452.82</v>
      </c>
      <c r="J596" s="89">
        <v>1.9</v>
      </c>
    </row>
    <row r="597" spans="1:10" ht="26.4" x14ac:dyDescent="0.25">
      <c r="A597" s="125" t="s">
        <v>719</v>
      </c>
      <c r="B597" s="86" t="s">
        <v>829</v>
      </c>
      <c r="C597" s="125" t="s">
        <v>251</v>
      </c>
      <c r="D597" s="125" t="s">
        <v>830</v>
      </c>
      <c r="E597" s="152" t="s">
        <v>4</v>
      </c>
      <c r="F597" s="152"/>
      <c r="G597" s="87" t="s">
        <v>5</v>
      </c>
      <c r="H597" s="88">
        <v>0.183</v>
      </c>
      <c r="I597" s="89">
        <v>20.84</v>
      </c>
      <c r="J597" s="89">
        <v>3.81</v>
      </c>
    </row>
    <row r="598" spans="1:10" ht="26.4" x14ac:dyDescent="0.25">
      <c r="A598" s="125" t="s">
        <v>719</v>
      </c>
      <c r="B598" s="86" t="s">
        <v>755</v>
      </c>
      <c r="C598" s="125" t="s">
        <v>251</v>
      </c>
      <c r="D598" s="125" t="s">
        <v>9</v>
      </c>
      <c r="E598" s="152" t="s">
        <v>4</v>
      </c>
      <c r="F598" s="152"/>
      <c r="G598" s="87" t="s">
        <v>5</v>
      </c>
      <c r="H598" s="88">
        <v>9.0999999999999998E-2</v>
      </c>
      <c r="I598" s="89">
        <v>16.329999999999998</v>
      </c>
      <c r="J598" s="89">
        <v>1.48</v>
      </c>
    </row>
    <row r="599" spans="1:10" x14ac:dyDescent="0.25">
      <c r="A599" s="126"/>
      <c r="B599" s="126"/>
      <c r="C599" s="126"/>
      <c r="D599" s="126"/>
      <c r="E599" s="126" t="s">
        <v>740</v>
      </c>
      <c r="F599" s="90">
        <v>1.8974794675729256</v>
      </c>
      <c r="G599" s="126" t="s">
        <v>741</v>
      </c>
      <c r="H599" s="90">
        <v>2.12</v>
      </c>
      <c r="I599" s="126" t="s">
        <v>742</v>
      </c>
      <c r="J599" s="90">
        <v>4.0199999999999996</v>
      </c>
    </row>
    <row r="600" spans="1:10" x14ac:dyDescent="0.25">
      <c r="A600" s="126"/>
      <c r="B600" s="126"/>
      <c r="C600" s="126"/>
      <c r="D600" s="126"/>
      <c r="E600" s="126" t="s">
        <v>743</v>
      </c>
      <c r="F600" s="90">
        <v>1.46</v>
      </c>
      <c r="G600" s="126"/>
      <c r="H600" s="149" t="s">
        <v>744</v>
      </c>
      <c r="I600" s="149"/>
      <c r="J600" s="90">
        <v>8.65</v>
      </c>
    </row>
    <row r="601" spans="1:10" ht="14.4" thickBot="1" x14ac:dyDescent="0.3">
      <c r="A601" s="119"/>
      <c r="B601" s="119"/>
      <c r="C601" s="119"/>
      <c r="D601" s="119"/>
      <c r="E601" s="119"/>
      <c r="F601" s="119"/>
      <c r="G601" s="119" t="s">
        <v>745</v>
      </c>
      <c r="H601" s="91">
        <v>4881.45</v>
      </c>
      <c r="I601" s="119" t="s">
        <v>746</v>
      </c>
      <c r="J601" s="120">
        <v>42224.54</v>
      </c>
    </row>
    <row r="602" spans="1:10" ht="14.4" thickTop="1" x14ac:dyDescent="0.25">
      <c r="A602" s="4"/>
      <c r="B602" s="4"/>
      <c r="C602" s="4"/>
      <c r="D602" s="4"/>
      <c r="E602" s="4"/>
      <c r="F602" s="4"/>
      <c r="G602" s="4"/>
      <c r="H602" s="4"/>
      <c r="I602" s="4"/>
      <c r="J602" s="4"/>
    </row>
    <row r="603" spans="1:10" x14ac:dyDescent="0.25">
      <c r="A603" s="117" t="s">
        <v>306</v>
      </c>
      <c r="B603" s="97" t="s">
        <v>1</v>
      </c>
      <c r="C603" s="117" t="s">
        <v>206</v>
      </c>
      <c r="D603" s="117" t="s">
        <v>0</v>
      </c>
      <c r="E603" s="141" t="s">
        <v>3</v>
      </c>
      <c r="F603" s="141"/>
      <c r="G603" s="98" t="s">
        <v>207</v>
      </c>
      <c r="H603" s="97" t="s">
        <v>208</v>
      </c>
      <c r="I603" s="97" t="s">
        <v>209</v>
      </c>
      <c r="J603" s="97" t="s">
        <v>167</v>
      </c>
    </row>
    <row r="604" spans="1:10" ht="52.8" x14ac:dyDescent="0.25">
      <c r="A604" s="124" t="s">
        <v>717</v>
      </c>
      <c r="B604" s="2" t="s">
        <v>310</v>
      </c>
      <c r="C604" s="124" t="s">
        <v>251</v>
      </c>
      <c r="D604" s="124" t="s">
        <v>311</v>
      </c>
      <c r="E604" s="151" t="s">
        <v>884</v>
      </c>
      <c r="F604" s="151"/>
      <c r="G604" s="3" t="s">
        <v>226</v>
      </c>
      <c r="H604" s="85">
        <v>1</v>
      </c>
      <c r="I604" s="83">
        <v>29.87</v>
      </c>
      <c r="J604" s="83">
        <v>29.87</v>
      </c>
    </row>
    <row r="605" spans="1:10" ht="52.8" x14ac:dyDescent="0.25">
      <c r="A605" s="125" t="s">
        <v>719</v>
      </c>
      <c r="B605" s="86" t="s">
        <v>875</v>
      </c>
      <c r="C605" s="125" t="s">
        <v>251</v>
      </c>
      <c r="D605" s="125" t="s">
        <v>876</v>
      </c>
      <c r="E605" s="152" t="s">
        <v>4</v>
      </c>
      <c r="F605" s="152"/>
      <c r="G605" s="87" t="s">
        <v>261</v>
      </c>
      <c r="H605" s="88">
        <v>3.7600000000000001E-2</v>
      </c>
      <c r="I605" s="89">
        <v>460.08</v>
      </c>
      <c r="J605" s="89">
        <v>17.29</v>
      </c>
    </row>
    <row r="606" spans="1:10" ht="26.4" x14ac:dyDescent="0.25">
      <c r="A606" s="125" t="s">
        <v>719</v>
      </c>
      <c r="B606" s="86" t="s">
        <v>829</v>
      </c>
      <c r="C606" s="125" t="s">
        <v>251</v>
      </c>
      <c r="D606" s="125" t="s">
        <v>830</v>
      </c>
      <c r="E606" s="152" t="s">
        <v>4</v>
      </c>
      <c r="F606" s="152"/>
      <c r="G606" s="87" t="s">
        <v>5</v>
      </c>
      <c r="H606" s="88">
        <v>0.47</v>
      </c>
      <c r="I606" s="89">
        <v>20.84</v>
      </c>
      <c r="J606" s="89">
        <v>9.7899999999999991</v>
      </c>
    </row>
    <row r="607" spans="1:10" ht="26.4" x14ac:dyDescent="0.25">
      <c r="A607" s="125" t="s">
        <v>719</v>
      </c>
      <c r="B607" s="86" t="s">
        <v>755</v>
      </c>
      <c r="C607" s="125" t="s">
        <v>251</v>
      </c>
      <c r="D607" s="125" t="s">
        <v>9</v>
      </c>
      <c r="E607" s="152" t="s">
        <v>4</v>
      </c>
      <c r="F607" s="152"/>
      <c r="G607" s="87" t="s">
        <v>5</v>
      </c>
      <c r="H607" s="88">
        <v>0.17100000000000001</v>
      </c>
      <c r="I607" s="89">
        <v>16.329999999999998</v>
      </c>
      <c r="J607" s="89">
        <v>2.79</v>
      </c>
    </row>
    <row r="608" spans="1:10" x14ac:dyDescent="0.25">
      <c r="A608" s="126"/>
      <c r="B608" s="126"/>
      <c r="C608" s="126"/>
      <c r="D608" s="126"/>
      <c r="E608" s="126" t="s">
        <v>740</v>
      </c>
      <c r="F608" s="90">
        <v>5.4281129047484189</v>
      </c>
      <c r="G608" s="126" t="s">
        <v>741</v>
      </c>
      <c r="H608" s="90">
        <v>6.07</v>
      </c>
      <c r="I608" s="126" t="s">
        <v>742</v>
      </c>
      <c r="J608" s="90">
        <v>11.5</v>
      </c>
    </row>
    <row r="609" spans="1:10" x14ac:dyDescent="0.25">
      <c r="A609" s="126"/>
      <c r="B609" s="126"/>
      <c r="C609" s="126"/>
      <c r="D609" s="126"/>
      <c r="E609" s="126" t="s">
        <v>743</v>
      </c>
      <c r="F609" s="90">
        <v>6.07</v>
      </c>
      <c r="G609" s="126"/>
      <c r="H609" s="149" t="s">
        <v>744</v>
      </c>
      <c r="I609" s="149"/>
      <c r="J609" s="90">
        <v>35.94</v>
      </c>
    </row>
    <row r="610" spans="1:10" ht="14.4" thickBot="1" x14ac:dyDescent="0.3">
      <c r="A610" s="119"/>
      <c r="B610" s="119"/>
      <c r="C610" s="119"/>
      <c r="D610" s="119"/>
      <c r="E610" s="119"/>
      <c r="F610" s="119"/>
      <c r="G610" s="119" t="s">
        <v>745</v>
      </c>
      <c r="H610" s="91">
        <v>4881.45</v>
      </c>
      <c r="I610" s="119" t="s">
        <v>746</v>
      </c>
      <c r="J610" s="120">
        <v>175439.31</v>
      </c>
    </row>
    <row r="611" spans="1:10" ht="14.4" thickTop="1" x14ac:dyDescent="0.25">
      <c r="A611" s="4"/>
      <c r="B611" s="4"/>
      <c r="C611" s="4"/>
      <c r="D611" s="4"/>
      <c r="E611" s="4"/>
      <c r="F611" s="4"/>
      <c r="G611" s="4"/>
      <c r="H611" s="4"/>
      <c r="I611" s="4"/>
      <c r="J611" s="4"/>
    </row>
    <row r="612" spans="1:10" x14ac:dyDescent="0.25">
      <c r="A612" s="117" t="s">
        <v>309</v>
      </c>
      <c r="B612" s="97" t="s">
        <v>1</v>
      </c>
      <c r="C612" s="117" t="s">
        <v>206</v>
      </c>
      <c r="D612" s="117" t="s">
        <v>0</v>
      </c>
      <c r="E612" s="141" t="s">
        <v>3</v>
      </c>
      <c r="F612" s="141"/>
      <c r="G612" s="98" t="s">
        <v>207</v>
      </c>
      <c r="H612" s="97" t="s">
        <v>208</v>
      </c>
      <c r="I612" s="97" t="s">
        <v>209</v>
      </c>
      <c r="J612" s="97" t="s">
        <v>167</v>
      </c>
    </row>
    <row r="613" spans="1:10" ht="39.6" x14ac:dyDescent="0.25">
      <c r="A613" s="124" t="s">
        <v>717</v>
      </c>
      <c r="B613" s="2" t="s">
        <v>317</v>
      </c>
      <c r="C613" s="124" t="s">
        <v>251</v>
      </c>
      <c r="D613" s="124" t="s">
        <v>318</v>
      </c>
      <c r="E613" s="151" t="s">
        <v>874</v>
      </c>
      <c r="F613" s="151"/>
      <c r="G613" s="3" t="s">
        <v>226</v>
      </c>
      <c r="H613" s="85">
        <v>1</v>
      </c>
      <c r="I613" s="83">
        <v>152.47</v>
      </c>
      <c r="J613" s="83">
        <v>152.47</v>
      </c>
    </row>
    <row r="614" spans="1:10" ht="26.4" x14ac:dyDescent="0.25">
      <c r="A614" s="125" t="s">
        <v>719</v>
      </c>
      <c r="B614" s="86" t="s">
        <v>891</v>
      </c>
      <c r="C614" s="125" t="s">
        <v>251</v>
      </c>
      <c r="D614" s="125" t="s">
        <v>892</v>
      </c>
      <c r="E614" s="152" t="s">
        <v>4</v>
      </c>
      <c r="F614" s="152"/>
      <c r="G614" s="87" t="s">
        <v>261</v>
      </c>
      <c r="H614" s="88">
        <v>2.3E-2</v>
      </c>
      <c r="I614" s="89">
        <v>489.02</v>
      </c>
      <c r="J614" s="89">
        <v>11.24</v>
      </c>
    </row>
    <row r="615" spans="1:10" ht="26.4" x14ac:dyDescent="0.25">
      <c r="A615" s="125" t="s">
        <v>719</v>
      </c>
      <c r="B615" s="86" t="s">
        <v>829</v>
      </c>
      <c r="C615" s="125" t="s">
        <v>251</v>
      </c>
      <c r="D615" s="125" t="s">
        <v>830</v>
      </c>
      <c r="E615" s="152" t="s">
        <v>4</v>
      </c>
      <c r="F615" s="152"/>
      <c r="G615" s="87" t="s">
        <v>5</v>
      </c>
      <c r="H615" s="88">
        <v>2.2200000000000002</v>
      </c>
      <c r="I615" s="89">
        <v>20.84</v>
      </c>
      <c r="J615" s="89">
        <v>46.26</v>
      </c>
    </row>
    <row r="616" spans="1:10" ht="26.4" x14ac:dyDescent="0.25">
      <c r="A616" s="125" t="s">
        <v>719</v>
      </c>
      <c r="B616" s="86" t="s">
        <v>755</v>
      </c>
      <c r="C616" s="125" t="s">
        <v>251</v>
      </c>
      <c r="D616" s="125" t="s">
        <v>9</v>
      </c>
      <c r="E616" s="152" t="s">
        <v>4</v>
      </c>
      <c r="F616" s="152"/>
      <c r="G616" s="87" t="s">
        <v>5</v>
      </c>
      <c r="H616" s="88">
        <v>1.1100000000000001</v>
      </c>
      <c r="I616" s="89">
        <v>16.329999999999998</v>
      </c>
      <c r="J616" s="89">
        <v>18.12</v>
      </c>
    </row>
    <row r="617" spans="1:10" ht="26.4" x14ac:dyDescent="0.25">
      <c r="A617" s="123" t="s">
        <v>758</v>
      </c>
      <c r="B617" s="92" t="s">
        <v>893</v>
      </c>
      <c r="C617" s="123" t="s">
        <v>251</v>
      </c>
      <c r="D617" s="123" t="s">
        <v>894</v>
      </c>
      <c r="E617" s="150" t="s">
        <v>10</v>
      </c>
      <c r="F617" s="150"/>
      <c r="G617" s="93" t="s">
        <v>2</v>
      </c>
      <c r="H617" s="94">
        <v>23.29</v>
      </c>
      <c r="I617" s="95">
        <v>3.3</v>
      </c>
      <c r="J617" s="95">
        <v>76.849999999999994</v>
      </c>
    </row>
    <row r="618" spans="1:10" x14ac:dyDescent="0.25">
      <c r="A618" s="126"/>
      <c r="B618" s="126"/>
      <c r="C618" s="126"/>
      <c r="D618" s="126"/>
      <c r="E618" s="126" t="s">
        <v>740</v>
      </c>
      <c r="F618" s="90">
        <v>22.005097706032284</v>
      </c>
      <c r="G618" s="126" t="s">
        <v>741</v>
      </c>
      <c r="H618" s="90">
        <v>24.61</v>
      </c>
      <c r="I618" s="126" t="s">
        <v>742</v>
      </c>
      <c r="J618" s="90">
        <v>46.62</v>
      </c>
    </row>
    <row r="619" spans="1:10" x14ac:dyDescent="0.25">
      <c r="A619" s="126"/>
      <c r="B619" s="126"/>
      <c r="C619" s="126"/>
      <c r="D619" s="126"/>
      <c r="E619" s="126" t="s">
        <v>743</v>
      </c>
      <c r="F619" s="90">
        <v>31.01</v>
      </c>
      <c r="G619" s="126"/>
      <c r="H619" s="149" t="s">
        <v>744</v>
      </c>
      <c r="I619" s="149"/>
      <c r="J619" s="90">
        <v>183.48</v>
      </c>
    </row>
    <row r="620" spans="1:10" ht="14.4" thickBot="1" x14ac:dyDescent="0.3">
      <c r="A620" s="119"/>
      <c r="B620" s="119"/>
      <c r="C620" s="119"/>
      <c r="D620" s="119"/>
      <c r="E620" s="119"/>
      <c r="F620" s="119"/>
      <c r="G620" s="119" t="s">
        <v>745</v>
      </c>
      <c r="H620" s="91">
        <v>122.76</v>
      </c>
      <c r="I620" s="119" t="s">
        <v>746</v>
      </c>
      <c r="J620" s="120">
        <v>22524</v>
      </c>
    </row>
    <row r="621" spans="1:10" ht="14.4" thickTop="1" x14ac:dyDescent="0.25">
      <c r="A621" s="4"/>
      <c r="B621" s="4"/>
      <c r="C621" s="4"/>
      <c r="D621" s="4"/>
      <c r="E621" s="4"/>
      <c r="F621" s="4"/>
      <c r="G621" s="4"/>
      <c r="H621" s="4"/>
      <c r="I621" s="4"/>
      <c r="J621" s="4"/>
    </row>
    <row r="622" spans="1:10" x14ac:dyDescent="0.25">
      <c r="A622" s="117" t="s">
        <v>312</v>
      </c>
      <c r="B622" s="97" t="s">
        <v>1</v>
      </c>
      <c r="C622" s="117" t="s">
        <v>206</v>
      </c>
      <c r="D622" s="117" t="s">
        <v>0</v>
      </c>
      <c r="E622" s="141" t="s">
        <v>3</v>
      </c>
      <c r="F622" s="141"/>
      <c r="G622" s="98" t="s">
        <v>207</v>
      </c>
      <c r="H622" s="97" t="s">
        <v>208</v>
      </c>
      <c r="I622" s="97" t="s">
        <v>209</v>
      </c>
      <c r="J622" s="97" t="s">
        <v>167</v>
      </c>
    </row>
    <row r="623" spans="1:10" ht="39.6" x14ac:dyDescent="0.25">
      <c r="A623" s="124" t="s">
        <v>717</v>
      </c>
      <c r="B623" s="2" t="s">
        <v>313</v>
      </c>
      <c r="C623" s="124" t="s">
        <v>213</v>
      </c>
      <c r="D623" s="124" t="s">
        <v>314</v>
      </c>
      <c r="E623" s="151">
        <v>124</v>
      </c>
      <c r="F623" s="151"/>
      <c r="G623" s="3" t="s">
        <v>226</v>
      </c>
      <c r="H623" s="85">
        <v>1</v>
      </c>
      <c r="I623" s="83">
        <v>54.42</v>
      </c>
      <c r="J623" s="83">
        <v>54.42</v>
      </c>
    </row>
    <row r="624" spans="1:10" ht="26.4" x14ac:dyDescent="0.25">
      <c r="A624" s="125" t="s">
        <v>719</v>
      </c>
      <c r="B624" s="86" t="s">
        <v>829</v>
      </c>
      <c r="C624" s="125" t="s">
        <v>251</v>
      </c>
      <c r="D624" s="125" t="s">
        <v>830</v>
      </c>
      <c r="E624" s="152" t="s">
        <v>4</v>
      </c>
      <c r="F624" s="152"/>
      <c r="G624" s="87" t="s">
        <v>5</v>
      </c>
      <c r="H624" s="88">
        <v>0.4</v>
      </c>
      <c r="I624" s="89">
        <v>20.84</v>
      </c>
      <c r="J624" s="89">
        <v>8.33</v>
      </c>
    </row>
    <row r="625" spans="1:10" ht="26.4" x14ac:dyDescent="0.25">
      <c r="A625" s="125" t="s">
        <v>719</v>
      </c>
      <c r="B625" s="86" t="s">
        <v>755</v>
      </c>
      <c r="C625" s="125" t="s">
        <v>251</v>
      </c>
      <c r="D625" s="125" t="s">
        <v>9</v>
      </c>
      <c r="E625" s="152" t="s">
        <v>4</v>
      </c>
      <c r="F625" s="152"/>
      <c r="G625" s="87" t="s">
        <v>5</v>
      </c>
      <c r="H625" s="88">
        <v>0.34</v>
      </c>
      <c r="I625" s="89">
        <v>16.329999999999998</v>
      </c>
      <c r="J625" s="89">
        <v>5.55</v>
      </c>
    </row>
    <row r="626" spans="1:10" x14ac:dyDescent="0.25">
      <c r="A626" s="123" t="s">
        <v>758</v>
      </c>
      <c r="B626" s="92" t="s">
        <v>887</v>
      </c>
      <c r="C626" s="123" t="s">
        <v>770</v>
      </c>
      <c r="D626" s="123" t="s">
        <v>888</v>
      </c>
      <c r="E626" s="150" t="s">
        <v>10</v>
      </c>
      <c r="F626" s="150"/>
      <c r="G626" s="93" t="s">
        <v>11</v>
      </c>
      <c r="H626" s="94">
        <v>0.66</v>
      </c>
      <c r="I626" s="95">
        <v>3.5</v>
      </c>
      <c r="J626" s="95">
        <v>2.31</v>
      </c>
    </row>
    <row r="627" spans="1:10" x14ac:dyDescent="0.25">
      <c r="A627" s="123" t="s">
        <v>758</v>
      </c>
      <c r="B627" s="92" t="s">
        <v>889</v>
      </c>
      <c r="C627" s="123" t="s">
        <v>770</v>
      </c>
      <c r="D627" s="123" t="s">
        <v>890</v>
      </c>
      <c r="E627" s="150" t="s">
        <v>10</v>
      </c>
      <c r="F627" s="150"/>
      <c r="G627" s="93" t="s">
        <v>226</v>
      </c>
      <c r="H627" s="94">
        <v>1.05</v>
      </c>
      <c r="I627" s="95">
        <v>31.96</v>
      </c>
      <c r="J627" s="95">
        <v>33.549999999999997</v>
      </c>
    </row>
    <row r="628" spans="1:10" x14ac:dyDescent="0.25">
      <c r="A628" s="123" t="s">
        <v>758</v>
      </c>
      <c r="B628" s="92" t="s">
        <v>1995</v>
      </c>
      <c r="C628" s="123" t="s">
        <v>770</v>
      </c>
      <c r="D628" s="123" t="s">
        <v>14</v>
      </c>
      <c r="E628" s="150" t="s">
        <v>10</v>
      </c>
      <c r="F628" s="150"/>
      <c r="G628" s="93" t="s">
        <v>11</v>
      </c>
      <c r="H628" s="94">
        <v>4</v>
      </c>
      <c r="I628" s="95">
        <v>1.17</v>
      </c>
      <c r="J628" s="95">
        <v>4.68</v>
      </c>
    </row>
    <row r="629" spans="1:10" x14ac:dyDescent="0.25">
      <c r="A629" s="126"/>
      <c r="B629" s="126"/>
      <c r="C629" s="126"/>
      <c r="D629" s="126"/>
      <c r="E629" s="126" t="s">
        <v>740</v>
      </c>
      <c r="F629" s="90">
        <v>4.5879354290569241</v>
      </c>
      <c r="G629" s="126" t="s">
        <v>741</v>
      </c>
      <c r="H629" s="90">
        <v>5.13</v>
      </c>
      <c r="I629" s="126" t="s">
        <v>742</v>
      </c>
      <c r="J629" s="90">
        <v>9.7200000000000006</v>
      </c>
    </row>
    <row r="630" spans="1:10" x14ac:dyDescent="0.25">
      <c r="A630" s="126"/>
      <c r="B630" s="126"/>
      <c r="C630" s="126"/>
      <c r="D630" s="126"/>
      <c r="E630" s="126" t="s">
        <v>743</v>
      </c>
      <c r="F630" s="90">
        <v>11.06</v>
      </c>
      <c r="G630" s="126"/>
      <c r="H630" s="149" t="s">
        <v>744</v>
      </c>
      <c r="I630" s="149"/>
      <c r="J630" s="90">
        <v>65.48</v>
      </c>
    </row>
    <row r="631" spans="1:10" ht="14.4" thickBot="1" x14ac:dyDescent="0.3">
      <c r="A631" s="119"/>
      <c r="B631" s="119"/>
      <c r="C631" s="119"/>
      <c r="D631" s="119"/>
      <c r="E631" s="119"/>
      <c r="F631" s="119"/>
      <c r="G631" s="119" t="s">
        <v>745</v>
      </c>
      <c r="H631" s="91">
        <v>1589</v>
      </c>
      <c r="I631" s="119" t="s">
        <v>746</v>
      </c>
      <c r="J631" s="120">
        <v>104047.72</v>
      </c>
    </row>
    <row r="632" spans="1:10" ht="14.4" thickTop="1" x14ac:dyDescent="0.25">
      <c r="A632" s="4"/>
      <c r="B632" s="4"/>
      <c r="C632" s="4"/>
      <c r="D632" s="4"/>
      <c r="E632" s="4"/>
      <c r="F632" s="4"/>
      <c r="G632" s="4"/>
      <c r="H632" s="4"/>
      <c r="I632" s="4"/>
      <c r="J632" s="4"/>
    </row>
    <row r="633" spans="1:10" x14ac:dyDescent="0.25">
      <c r="A633" s="117" t="s">
        <v>315</v>
      </c>
      <c r="B633" s="97" t="s">
        <v>1</v>
      </c>
      <c r="C633" s="117" t="s">
        <v>206</v>
      </c>
      <c r="D633" s="117" t="s">
        <v>0</v>
      </c>
      <c r="E633" s="141" t="s">
        <v>3</v>
      </c>
      <c r="F633" s="141"/>
      <c r="G633" s="98" t="s">
        <v>207</v>
      </c>
      <c r="H633" s="97" t="s">
        <v>208</v>
      </c>
      <c r="I633" s="97" t="s">
        <v>209</v>
      </c>
      <c r="J633" s="97" t="s">
        <v>167</v>
      </c>
    </row>
    <row r="634" spans="1:10" ht="39.6" x14ac:dyDescent="0.25">
      <c r="A634" s="124" t="s">
        <v>717</v>
      </c>
      <c r="B634" s="2" t="s">
        <v>313</v>
      </c>
      <c r="C634" s="124" t="s">
        <v>213</v>
      </c>
      <c r="D634" s="124" t="s">
        <v>314</v>
      </c>
      <c r="E634" s="151">
        <v>124</v>
      </c>
      <c r="F634" s="151"/>
      <c r="G634" s="3" t="s">
        <v>226</v>
      </c>
      <c r="H634" s="85">
        <v>1</v>
      </c>
      <c r="I634" s="83">
        <v>54.42</v>
      </c>
      <c r="J634" s="83">
        <v>54.42</v>
      </c>
    </row>
    <row r="635" spans="1:10" ht="26.4" x14ac:dyDescent="0.25">
      <c r="A635" s="125" t="s">
        <v>719</v>
      </c>
      <c r="B635" s="86" t="s">
        <v>829</v>
      </c>
      <c r="C635" s="125" t="s">
        <v>251</v>
      </c>
      <c r="D635" s="125" t="s">
        <v>830</v>
      </c>
      <c r="E635" s="152" t="s">
        <v>4</v>
      </c>
      <c r="F635" s="152"/>
      <c r="G635" s="87" t="s">
        <v>5</v>
      </c>
      <c r="H635" s="88">
        <v>0.4</v>
      </c>
      <c r="I635" s="89">
        <v>20.84</v>
      </c>
      <c r="J635" s="89">
        <v>8.33</v>
      </c>
    </row>
    <row r="636" spans="1:10" ht="26.4" x14ac:dyDescent="0.25">
      <c r="A636" s="125" t="s">
        <v>719</v>
      </c>
      <c r="B636" s="86" t="s">
        <v>755</v>
      </c>
      <c r="C636" s="125" t="s">
        <v>251</v>
      </c>
      <c r="D636" s="125" t="s">
        <v>9</v>
      </c>
      <c r="E636" s="152" t="s">
        <v>4</v>
      </c>
      <c r="F636" s="152"/>
      <c r="G636" s="87" t="s">
        <v>5</v>
      </c>
      <c r="H636" s="88">
        <v>0.34</v>
      </c>
      <c r="I636" s="89">
        <v>16.329999999999998</v>
      </c>
      <c r="J636" s="89">
        <v>5.55</v>
      </c>
    </row>
    <row r="637" spans="1:10" x14ac:dyDescent="0.25">
      <c r="A637" s="123" t="s">
        <v>758</v>
      </c>
      <c r="B637" s="92" t="s">
        <v>887</v>
      </c>
      <c r="C637" s="123" t="s">
        <v>770</v>
      </c>
      <c r="D637" s="123" t="s">
        <v>888</v>
      </c>
      <c r="E637" s="150" t="s">
        <v>10</v>
      </c>
      <c r="F637" s="150"/>
      <c r="G637" s="93" t="s">
        <v>11</v>
      </c>
      <c r="H637" s="94">
        <v>0.66</v>
      </c>
      <c r="I637" s="95">
        <v>3.5</v>
      </c>
      <c r="J637" s="95">
        <v>2.31</v>
      </c>
    </row>
    <row r="638" spans="1:10" x14ac:dyDescent="0.25">
      <c r="A638" s="123" t="s">
        <v>758</v>
      </c>
      <c r="B638" s="92" t="s">
        <v>889</v>
      </c>
      <c r="C638" s="123" t="s">
        <v>770</v>
      </c>
      <c r="D638" s="123" t="s">
        <v>890</v>
      </c>
      <c r="E638" s="150" t="s">
        <v>10</v>
      </c>
      <c r="F638" s="150"/>
      <c r="G638" s="93" t="s">
        <v>226</v>
      </c>
      <c r="H638" s="94">
        <v>1.05</v>
      </c>
      <c r="I638" s="95">
        <v>31.96</v>
      </c>
      <c r="J638" s="95">
        <v>33.549999999999997</v>
      </c>
    </row>
    <row r="639" spans="1:10" x14ac:dyDescent="0.25">
      <c r="A639" s="123" t="s">
        <v>758</v>
      </c>
      <c r="B639" s="92" t="s">
        <v>1995</v>
      </c>
      <c r="C639" s="123" t="s">
        <v>770</v>
      </c>
      <c r="D639" s="123" t="s">
        <v>14</v>
      </c>
      <c r="E639" s="150" t="s">
        <v>10</v>
      </c>
      <c r="F639" s="150"/>
      <c r="G639" s="93" t="s">
        <v>11</v>
      </c>
      <c r="H639" s="94">
        <v>4</v>
      </c>
      <c r="I639" s="95">
        <v>1.17</v>
      </c>
      <c r="J639" s="95">
        <v>4.68</v>
      </c>
    </row>
    <row r="640" spans="1:10" x14ac:dyDescent="0.25">
      <c r="A640" s="126"/>
      <c r="B640" s="126"/>
      <c r="C640" s="126"/>
      <c r="D640" s="126"/>
      <c r="E640" s="126" t="s">
        <v>740</v>
      </c>
      <c r="F640" s="90">
        <v>4.5879354290569241</v>
      </c>
      <c r="G640" s="126" t="s">
        <v>741</v>
      </c>
      <c r="H640" s="90">
        <v>5.13</v>
      </c>
      <c r="I640" s="126" t="s">
        <v>742</v>
      </c>
      <c r="J640" s="90">
        <v>9.7200000000000006</v>
      </c>
    </row>
    <row r="641" spans="1:10" x14ac:dyDescent="0.25">
      <c r="A641" s="126"/>
      <c r="B641" s="126"/>
      <c r="C641" s="126"/>
      <c r="D641" s="126"/>
      <c r="E641" s="126" t="s">
        <v>743</v>
      </c>
      <c r="F641" s="90">
        <v>11.06</v>
      </c>
      <c r="G641" s="126"/>
      <c r="H641" s="149" t="s">
        <v>744</v>
      </c>
      <c r="I641" s="149"/>
      <c r="J641" s="90">
        <v>65.48</v>
      </c>
    </row>
    <row r="642" spans="1:10" ht="14.4" thickBot="1" x14ac:dyDescent="0.3">
      <c r="A642" s="119"/>
      <c r="B642" s="119"/>
      <c r="C642" s="119"/>
      <c r="D642" s="119"/>
      <c r="E642" s="119"/>
      <c r="F642" s="119"/>
      <c r="G642" s="119" t="s">
        <v>745</v>
      </c>
      <c r="H642" s="91">
        <v>108.95</v>
      </c>
      <c r="I642" s="119" t="s">
        <v>746</v>
      </c>
      <c r="J642" s="120">
        <v>7134.04</v>
      </c>
    </row>
    <row r="643" spans="1:10" ht="14.4" thickTop="1" x14ac:dyDescent="0.25">
      <c r="A643" s="4"/>
      <c r="B643" s="4"/>
      <c r="C643" s="4"/>
      <c r="D643" s="4"/>
      <c r="E643" s="4"/>
      <c r="F643" s="4"/>
      <c r="G643" s="4"/>
      <c r="H643" s="4"/>
      <c r="I643" s="4"/>
      <c r="J643" s="4"/>
    </row>
    <row r="644" spans="1:10" x14ac:dyDescent="0.25">
      <c r="A644" s="117" t="s">
        <v>316</v>
      </c>
      <c r="B644" s="97" t="s">
        <v>1</v>
      </c>
      <c r="C644" s="117" t="s">
        <v>206</v>
      </c>
      <c r="D644" s="117" t="s">
        <v>0</v>
      </c>
      <c r="E644" s="141" t="s">
        <v>3</v>
      </c>
      <c r="F644" s="141"/>
      <c r="G644" s="98" t="s">
        <v>207</v>
      </c>
      <c r="H644" s="97" t="s">
        <v>208</v>
      </c>
      <c r="I644" s="97" t="s">
        <v>209</v>
      </c>
      <c r="J644" s="97" t="s">
        <v>167</v>
      </c>
    </row>
    <row r="645" spans="1:10" ht="39.6" x14ac:dyDescent="0.25">
      <c r="A645" s="124" t="s">
        <v>717</v>
      </c>
      <c r="B645" s="2" t="s">
        <v>320</v>
      </c>
      <c r="C645" s="124" t="s">
        <v>213</v>
      </c>
      <c r="D645" s="124" t="s">
        <v>321</v>
      </c>
      <c r="E645" s="151">
        <v>124</v>
      </c>
      <c r="F645" s="151"/>
      <c r="G645" s="3" t="s">
        <v>226</v>
      </c>
      <c r="H645" s="85">
        <v>1</v>
      </c>
      <c r="I645" s="83">
        <v>90.86</v>
      </c>
      <c r="J645" s="83">
        <v>90.86</v>
      </c>
    </row>
    <row r="646" spans="1:10" ht="26.4" x14ac:dyDescent="0.25">
      <c r="A646" s="125" t="s">
        <v>719</v>
      </c>
      <c r="B646" s="86" t="s">
        <v>829</v>
      </c>
      <c r="C646" s="125" t="s">
        <v>251</v>
      </c>
      <c r="D646" s="125" t="s">
        <v>830</v>
      </c>
      <c r="E646" s="152" t="s">
        <v>4</v>
      </c>
      <c r="F646" s="152"/>
      <c r="G646" s="87" t="s">
        <v>5</v>
      </c>
      <c r="H646" s="88">
        <v>0.4</v>
      </c>
      <c r="I646" s="89">
        <v>20.84</v>
      </c>
      <c r="J646" s="89">
        <v>8.33</v>
      </c>
    </row>
    <row r="647" spans="1:10" ht="26.4" x14ac:dyDescent="0.25">
      <c r="A647" s="125" t="s">
        <v>719</v>
      </c>
      <c r="B647" s="86" t="s">
        <v>755</v>
      </c>
      <c r="C647" s="125" t="s">
        <v>251</v>
      </c>
      <c r="D647" s="125" t="s">
        <v>9</v>
      </c>
      <c r="E647" s="152" t="s">
        <v>4</v>
      </c>
      <c r="F647" s="152"/>
      <c r="G647" s="87" t="s">
        <v>5</v>
      </c>
      <c r="H647" s="88">
        <v>0.34</v>
      </c>
      <c r="I647" s="89">
        <v>16.329999999999998</v>
      </c>
      <c r="J647" s="89">
        <v>5.55</v>
      </c>
    </row>
    <row r="648" spans="1:10" x14ac:dyDescent="0.25">
      <c r="A648" s="123" t="s">
        <v>758</v>
      </c>
      <c r="B648" s="92" t="s">
        <v>887</v>
      </c>
      <c r="C648" s="123" t="s">
        <v>770</v>
      </c>
      <c r="D648" s="123" t="s">
        <v>888</v>
      </c>
      <c r="E648" s="150" t="s">
        <v>10</v>
      </c>
      <c r="F648" s="150"/>
      <c r="G648" s="93" t="s">
        <v>11</v>
      </c>
      <c r="H648" s="94">
        <v>0.66</v>
      </c>
      <c r="I648" s="95">
        <v>3.5</v>
      </c>
      <c r="J648" s="95">
        <v>2.31</v>
      </c>
    </row>
    <row r="649" spans="1:10" ht="26.4" x14ac:dyDescent="0.25">
      <c r="A649" s="123" t="s">
        <v>758</v>
      </c>
      <c r="B649" s="92" t="s">
        <v>895</v>
      </c>
      <c r="C649" s="123" t="s">
        <v>770</v>
      </c>
      <c r="D649" s="123" t="s">
        <v>896</v>
      </c>
      <c r="E649" s="150" t="s">
        <v>10</v>
      </c>
      <c r="F649" s="150"/>
      <c r="G649" s="93" t="s">
        <v>226</v>
      </c>
      <c r="H649" s="94">
        <v>1.05</v>
      </c>
      <c r="I649" s="95">
        <v>66.66</v>
      </c>
      <c r="J649" s="95">
        <v>69.989999999999995</v>
      </c>
    </row>
    <row r="650" spans="1:10" x14ac:dyDescent="0.25">
      <c r="A650" s="123" t="s">
        <v>758</v>
      </c>
      <c r="B650" s="92" t="s">
        <v>1995</v>
      </c>
      <c r="C650" s="123" t="s">
        <v>770</v>
      </c>
      <c r="D650" s="123" t="s">
        <v>14</v>
      </c>
      <c r="E650" s="150" t="s">
        <v>10</v>
      </c>
      <c r="F650" s="150"/>
      <c r="G650" s="93" t="s">
        <v>11</v>
      </c>
      <c r="H650" s="94">
        <v>4</v>
      </c>
      <c r="I650" s="95">
        <v>1.17</v>
      </c>
      <c r="J650" s="95">
        <v>4.68</v>
      </c>
    </row>
    <row r="651" spans="1:10" x14ac:dyDescent="0.25">
      <c r="A651" s="126"/>
      <c r="B651" s="126"/>
      <c r="C651" s="126"/>
      <c r="D651" s="126"/>
      <c r="E651" s="126" t="s">
        <v>740</v>
      </c>
      <c r="F651" s="90">
        <v>4.5879354290569241</v>
      </c>
      <c r="G651" s="126" t="s">
        <v>741</v>
      </c>
      <c r="H651" s="90">
        <v>5.13</v>
      </c>
      <c r="I651" s="126" t="s">
        <v>742</v>
      </c>
      <c r="J651" s="90">
        <v>9.7200000000000006</v>
      </c>
    </row>
    <row r="652" spans="1:10" x14ac:dyDescent="0.25">
      <c r="A652" s="126"/>
      <c r="B652" s="126"/>
      <c r="C652" s="126"/>
      <c r="D652" s="126"/>
      <c r="E652" s="126" t="s">
        <v>743</v>
      </c>
      <c r="F652" s="90">
        <v>18.48</v>
      </c>
      <c r="G652" s="126"/>
      <c r="H652" s="149" t="s">
        <v>744</v>
      </c>
      <c r="I652" s="149"/>
      <c r="J652" s="90">
        <v>109.34</v>
      </c>
    </row>
    <row r="653" spans="1:10" ht="14.4" thickBot="1" x14ac:dyDescent="0.3">
      <c r="A653" s="119"/>
      <c r="B653" s="119"/>
      <c r="C653" s="119"/>
      <c r="D653" s="119"/>
      <c r="E653" s="119"/>
      <c r="F653" s="119"/>
      <c r="G653" s="119" t="s">
        <v>745</v>
      </c>
      <c r="H653" s="91">
        <v>22.49</v>
      </c>
      <c r="I653" s="119" t="s">
        <v>746</v>
      </c>
      <c r="J653" s="120">
        <v>2459.0500000000002</v>
      </c>
    </row>
    <row r="654" spans="1:10" ht="14.4" thickTop="1" x14ac:dyDescent="0.25">
      <c r="A654" s="4"/>
      <c r="B654" s="4"/>
      <c r="C654" s="4"/>
      <c r="D654" s="4"/>
      <c r="E654" s="4"/>
      <c r="F654" s="4"/>
      <c r="G654" s="4"/>
      <c r="H654" s="4"/>
      <c r="I654" s="4"/>
      <c r="J654" s="4"/>
    </row>
    <row r="655" spans="1:10" x14ac:dyDescent="0.25">
      <c r="A655" s="117" t="s">
        <v>319</v>
      </c>
      <c r="B655" s="97" t="s">
        <v>1</v>
      </c>
      <c r="C655" s="117" t="s">
        <v>206</v>
      </c>
      <c r="D655" s="117" t="s">
        <v>0</v>
      </c>
      <c r="E655" s="141" t="s">
        <v>3</v>
      </c>
      <c r="F655" s="141"/>
      <c r="G655" s="98" t="s">
        <v>207</v>
      </c>
      <c r="H655" s="97" t="s">
        <v>208</v>
      </c>
      <c r="I655" s="97" t="s">
        <v>209</v>
      </c>
      <c r="J655" s="97" t="s">
        <v>167</v>
      </c>
    </row>
    <row r="656" spans="1:10" ht="39.6" x14ac:dyDescent="0.25">
      <c r="A656" s="124" t="s">
        <v>717</v>
      </c>
      <c r="B656" s="2" t="s">
        <v>2891</v>
      </c>
      <c r="C656" s="124" t="s">
        <v>251</v>
      </c>
      <c r="D656" s="124" t="s">
        <v>2892</v>
      </c>
      <c r="E656" s="151" t="s">
        <v>874</v>
      </c>
      <c r="F656" s="151"/>
      <c r="G656" s="3" t="s">
        <v>226</v>
      </c>
      <c r="H656" s="85">
        <v>1</v>
      </c>
      <c r="I656" s="83">
        <v>106.72</v>
      </c>
      <c r="J656" s="83">
        <v>106.72</v>
      </c>
    </row>
    <row r="657" spans="1:10" ht="52.8" x14ac:dyDescent="0.25">
      <c r="A657" s="125" t="s">
        <v>719</v>
      </c>
      <c r="B657" s="86" t="s">
        <v>875</v>
      </c>
      <c r="C657" s="125" t="s">
        <v>251</v>
      </c>
      <c r="D657" s="125" t="s">
        <v>876</v>
      </c>
      <c r="E657" s="152" t="s">
        <v>4</v>
      </c>
      <c r="F657" s="152"/>
      <c r="G657" s="87" t="s">
        <v>261</v>
      </c>
      <c r="H657" s="88">
        <v>1.0500000000000001E-2</v>
      </c>
      <c r="I657" s="89">
        <v>460.08</v>
      </c>
      <c r="J657" s="89">
        <v>4.83</v>
      </c>
    </row>
    <row r="658" spans="1:10" ht="26.4" x14ac:dyDescent="0.25">
      <c r="A658" s="125" t="s">
        <v>719</v>
      </c>
      <c r="B658" s="86" t="s">
        <v>829</v>
      </c>
      <c r="C658" s="125" t="s">
        <v>251</v>
      </c>
      <c r="D658" s="125" t="s">
        <v>830</v>
      </c>
      <c r="E658" s="152" t="s">
        <v>4</v>
      </c>
      <c r="F658" s="152"/>
      <c r="G658" s="87" t="s">
        <v>5</v>
      </c>
      <c r="H658" s="88">
        <v>2.2000000000000002</v>
      </c>
      <c r="I658" s="89">
        <v>20.84</v>
      </c>
      <c r="J658" s="89">
        <v>45.84</v>
      </c>
    </row>
    <row r="659" spans="1:10" ht="26.4" x14ac:dyDescent="0.25">
      <c r="A659" s="125" t="s">
        <v>719</v>
      </c>
      <c r="B659" s="86" t="s">
        <v>755</v>
      </c>
      <c r="C659" s="125" t="s">
        <v>251</v>
      </c>
      <c r="D659" s="125" t="s">
        <v>9</v>
      </c>
      <c r="E659" s="152" t="s">
        <v>4</v>
      </c>
      <c r="F659" s="152"/>
      <c r="G659" s="87" t="s">
        <v>5</v>
      </c>
      <c r="H659" s="88">
        <v>1.1000000000000001</v>
      </c>
      <c r="I659" s="89">
        <v>16.329999999999998</v>
      </c>
      <c r="J659" s="89">
        <v>17.96</v>
      </c>
    </row>
    <row r="660" spans="1:10" ht="26.4" x14ac:dyDescent="0.25">
      <c r="A660" s="123" t="s">
        <v>758</v>
      </c>
      <c r="B660" s="92" t="s">
        <v>877</v>
      </c>
      <c r="C660" s="123" t="s">
        <v>251</v>
      </c>
      <c r="D660" s="123" t="s">
        <v>878</v>
      </c>
      <c r="E660" s="150" t="s">
        <v>10</v>
      </c>
      <c r="F660" s="150"/>
      <c r="G660" s="93" t="s">
        <v>2</v>
      </c>
      <c r="H660" s="94">
        <v>37.74</v>
      </c>
      <c r="I660" s="95">
        <v>0.95</v>
      </c>
      <c r="J660" s="95">
        <v>35.85</v>
      </c>
    </row>
    <row r="661" spans="1:10" x14ac:dyDescent="0.25">
      <c r="A661" s="123" t="s">
        <v>758</v>
      </c>
      <c r="B661" s="92" t="s">
        <v>879</v>
      </c>
      <c r="C661" s="123" t="s">
        <v>251</v>
      </c>
      <c r="D661" s="123" t="s">
        <v>880</v>
      </c>
      <c r="E661" s="150" t="s">
        <v>10</v>
      </c>
      <c r="F661" s="150"/>
      <c r="G661" s="93" t="s">
        <v>881</v>
      </c>
      <c r="H661" s="94">
        <v>6.8999999999999999E-3</v>
      </c>
      <c r="I661" s="95">
        <v>40.01</v>
      </c>
      <c r="J661" s="95">
        <v>0.27</v>
      </c>
    </row>
    <row r="662" spans="1:10" ht="26.4" x14ac:dyDescent="0.25">
      <c r="A662" s="123" t="s">
        <v>758</v>
      </c>
      <c r="B662" s="92" t="s">
        <v>882</v>
      </c>
      <c r="C662" s="123" t="s">
        <v>251</v>
      </c>
      <c r="D662" s="123" t="s">
        <v>883</v>
      </c>
      <c r="E662" s="150" t="s">
        <v>10</v>
      </c>
      <c r="F662" s="150"/>
      <c r="G662" s="93" t="s">
        <v>230</v>
      </c>
      <c r="H662" s="94">
        <v>0.57999999999999996</v>
      </c>
      <c r="I662" s="95">
        <v>3.41</v>
      </c>
      <c r="J662" s="95">
        <v>1.97</v>
      </c>
    </row>
    <row r="663" spans="1:10" x14ac:dyDescent="0.25">
      <c r="A663" s="126"/>
      <c r="B663" s="126"/>
      <c r="C663" s="126"/>
      <c r="D663" s="126"/>
      <c r="E663" s="126" t="s">
        <v>740</v>
      </c>
      <c r="F663" s="90">
        <v>21.665250637213255</v>
      </c>
      <c r="G663" s="126" t="s">
        <v>741</v>
      </c>
      <c r="H663" s="90">
        <v>24.23</v>
      </c>
      <c r="I663" s="126" t="s">
        <v>742</v>
      </c>
      <c r="J663" s="90">
        <v>45.9</v>
      </c>
    </row>
    <row r="664" spans="1:10" x14ac:dyDescent="0.25">
      <c r="A664" s="126"/>
      <c r="B664" s="126"/>
      <c r="C664" s="126"/>
      <c r="D664" s="126"/>
      <c r="E664" s="126" t="s">
        <v>743</v>
      </c>
      <c r="F664" s="90">
        <v>21.7</v>
      </c>
      <c r="G664" s="126"/>
      <c r="H664" s="149" t="s">
        <v>744</v>
      </c>
      <c r="I664" s="149"/>
      <c r="J664" s="90">
        <v>128.41999999999999</v>
      </c>
    </row>
    <row r="665" spans="1:10" ht="14.4" thickBot="1" x14ac:dyDescent="0.3">
      <c r="A665" s="119"/>
      <c r="B665" s="119"/>
      <c r="C665" s="119"/>
      <c r="D665" s="119"/>
      <c r="E665" s="119"/>
      <c r="F665" s="119"/>
      <c r="G665" s="119" t="s">
        <v>745</v>
      </c>
      <c r="H665" s="91">
        <v>2440.7199999999998</v>
      </c>
      <c r="I665" s="119" t="s">
        <v>746</v>
      </c>
      <c r="J665" s="120">
        <v>313437.26</v>
      </c>
    </row>
    <row r="666" spans="1:10" ht="14.4" thickTop="1" x14ac:dyDescent="0.25">
      <c r="A666" s="4"/>
      <c r="B666" s="4"/>
      <c r="C666" s="4"/>
      <c r="D666" s="4"/>
      <c r="E666" s="4"/>
      <c r="F666" s="4"/>
      <c r="G666" s="4"/>
      <c r="H666" s="4"/>
      <c r="I666" s="4"/>
      <c r="J666" s="4"/>
    </row>
    <row r="667" spans="1:10" x14ac:dyDescent="0.25">
      <c r="A667" s="116" t="s">
        <v>181</v>
      </c>
      <c r="B667" s="116"/>
      <c r="C667" s="116"/>
      <c r="D667" s="116" t="s">
        <v>182</v>
      </c>
      <c r="E667" s="116"/>
      <c r="F667" s="138"/>
      <c r="G667" s="138"/>
      <c r="H667" s="82"/>
      <c r="I667" s="116"/>
      <c r="J667" s="80">
        <v>61761.29</v>
      </c>
    </row>
    <row r="668" spans="1:10" x14ac:dyDescent="0.25">
      <c r="A668" s="117" t="s">
        <v>322</v>
      </c>
      <c r="B668" s="97" t="s">
        <v>1</v>
      </c>
      <c r="C668" s="117" t="s">
        <v>206</v>
      </c>
      <c r="D668" s="117" t="s">
        <v>0</v>
      </c>
      <c r="E668" s="141" t="s">
        <v>3</v>
      </c>
      <c r="F668" s="141"/>
      <c r="G668" s="98" t="s">
        <v>207</v>
      </c>
      <c r="H668" s="97" t="s">
        <v>208</v>
      </c>
      <c r="I668" s="97" t="s">
        <v>209</v>
      </c>
      <c r="J668" s="97" t="s">
        <v>167</v>
      </c>
    </row>
    <row r="669" spans="1:10" ht="39.6" x14ac:dyDescent="0.25">
      <c r="A669" s="124" t="s">
        <v>717</v>
      </c>
      <c r="B669" s="2" t="s">
        <v>323</v>
      </c>
      <c r="C669" s="124" t="s">
        <v>251</v>
      </c>
      <c r="D669" s="124" t="s">
        <v>324</v>
      </c>
      <c r="E669" s="151" t="s">
        <v>874</v>
      </c>
      <c r="F669" s="151"/>
      <c r="G669" s="3" t="s">
        <v>226</v>
      </c>
      <c r="H669" s="85">
        <v>1</v>
      </c>
      <c r="I669" s="83">
        <v>740.37</v>
      </c>
      <c r="J669" s="83">
        <v>740.37</v>
      </c>
    </row>
    <row r="670" spans="1:10" ht="26.4" x14ac:dyDescent="0.25">
      <c r="A670" s="125" t="s">
        <v>719</v>
      </c>
      <c r="B670" s="86" t="s">
        <v>806</v>
      </c>
      <c r="C670" s="125" t="s">
        <v>251</v>
      </c>
      <c r="D670" s="125" t="s">
        <v>807</v>
      </c>
      <c r="E670" s="152" t="s">
        <v>804</v>
      </c>
      <c r="F670" s="152"/>
      <c r="G670" s="87" t="s">
        <v>808</v>
      </c>
      <c r="H670" s="88">
        <v>8.8999999999999996E-2</v>
      </c>
      <c r="I670" s="89">
        <v>26.15</v>
      </c>
      <c r="J670" s="89">
        <v>2.3199999999999998</v>
      </c>
    </row>
    <row r="671" spans="1:10" ht="26.4" x14ac:dyDescent="0.25">
      <c r="A671" s="125" t="s">
        <v>719</v>
      </c>
      <c r="B671" s="86" t="s">
        <v>802</v>
      </c>
      <c r="C671" s="125" t="s">
        <v>251</v>
      </c>
      <c r="D671" s="125" t="s">
        <v>803</v>
      </c>
      <c r="E671" s="152" t="s">
        <v>804</v>
      </c>
      <c r="F671" s="152"/>
      <c r="G671" s="87" t="s">
        <v>805</v>
      </c>
      <c r="H671" s="88">
        <v>1.3160000000000001</v>
      </c>
      <c r="I671" s="89">
        <v>24.7</v>
      </c>
      <c r="J671" s="89">
        <v>32.5</v>
      </c>
    </row>
    <row r="672" spans="1:10" ht="26.4" x14ac:dyDescent="0.25">
      <c r="A672" s="125" t="s">
        <v>719</v>
      </c>
      <c r="B672" s="86" t="s">
        <v>897</v>
      </c>
      <c r="C672" s="125" t="s">
        <v>251</v>
      </c>
      <c r="D672" s="125" t="s">
        <v>898</v>
      </c>
      <c r="E672" s="152" t="s">
        <v>4</v>
      </c>
      <c r="F672" s="152"/>
      <c r="G672" s="87" t="s">
        <v>5</v>
      </c>
      <c r="H672" s="88">
        <v>1.405</v>
      </c>
      <c r="I672" s="89">
        <v>23.04</v>
      </c>
      <c r="J672" s="89">
        <v>32.369999999999997</v>
      </c>
    </row>
    <row r="673" spans="1:10" ht="26.4" x14ac:dyDescent="0.25">
      <c r="A673" s="125" t="s">
        <v>719</v>
      </c>
      <c r="B673" s="86" t="s">
        <v>755</v>
      </c>
      <c r="C673" s="125" t="s">
        <v>251</v>
      </c>
      <c r="D673" s="125" t="s">
        <v>9</v>
      </c>
      <c r="E673" s="152" t="s">
        <v>4</v>
      </c>
      <c r="F673" s="152"/>
      <c r="G673" s="87" t="s">
        <v>5</v>
      </c>
      <c r="H673" s="88">
        <v>0.70199999999999996</v>
      </c>
      <c r="I673" s="89">
        <v>16.329999999999998</v>
      </c>
      <c r="J673" s="89">
        <v>11.46</v>
      </c>
    </row>
    <row r="674" spans="1:10" ht="26.4" x14ac:dyDescent="0.25">
      <c r="A674" s="123" t="s">
        <v>758</v>
      </c>
      <c r="B674" s="92" t="s">
        <v>899</v>
      </c>
      <c r="C674" s="123" t="s">
        <v>251</v>
      </c>
      <c r="D674" s="123" t="s">
        <v>900</v>
      </c>
      <c r="E674" s="150" t="s">
        <v>10</v>
      </c>
      <c r="F674" s="150"/>
      <c r="G674" s="93" t="s">
        <v>301</v>
      </c>
      <c r="H674" s="94">
        <v>0.53</v>
      </c>
      <c r="I674" s="95">
        <v>51.08</v>
      </c>
      <c r="J674" s="95">
        <v>27.07</v>
      </c>
    </row>
    <row r="675" spans="1:10" x14ac:dyDescent="0.25">
      <c r="A675" s="123" t="s">
        <v>758</v>
      </c>
      <c r="B675" s="92" t="s">
        <v>901</v>
      </c>
      <c r="C675" s="123" t="s">
        <v>251</v>
      </c>
      <c r="D675" s="123" t="s">
        <v>902</v>
      </c>
      <c r="E675" s="150" t="s">
        <v>10</v>
      </c>
      <c r="F675" s="150"/>
      <c r="G675" s="93" t="s">
        <v>301</v>
      </c>
      <c r="H675" s="94">
        <v>0.97</v>
      </c>
      <c r="I675" s="95">
        <v>2.36</v>
      </c>
      <c r="J675" s="95">
        <v>2.2799999999999998</v>
      </c>
    </row>
    <row r="676" spans="1:10" ht="39.6" x14ac:dyDescent="0.25">
      <c r="A676" s="123" t="s">
        <v>758</v>
      </c>
      <c r="B676" s="92" t="s">
        <v>1996</v>
      </c>
      <c r="C676" s="123" t="s">
        <v>251</v>
      </c>
      <c r="D676" s="123" t="s">
        <v>1997</v>
      </c>
      <c r="E676" s="150" t="s">
        <v>10</v>
      </c>
      <c r="F676" s="150"/>
      <c r="G676" s="93" t="s">
        <v>226</v>
      </c>
      <c r="H676" s="94">
        <v>1.05</v>
      </c>
      <c r="I676" s="95">
        <v>602.26</v>
      </c>
      <c r="J676" s="95">
        <v>632.37</v>
      </c>
    </row>
    <row r="677" spans="1:10" x14ac:dyDescent="0.25">
      <c r="A677" s="126"/>
      <c r="B677" s="126"/>
      <c r="C677" s="126"/>
      <c r="D677" s="126"/>
      <c r="E677" s="126" t="s">
        <v>740</v>
      </c>
      <c r="F677" s="90">
        <v>28.311148871896535</v>
      </c>
      <c r="G677" s="126" t="s">
        <v>741</v>
      </c>
      <c r="H677" s="90">
        <v>31.67</v>
      </c>
      <c r="I677" s="126" t="s">
        <v>742</v>
      </c>
      <c r="J677" s="90">
        <v>59.98</v>
      </c>
    </row>
    <row r="678" spans="1:10" x14ac:dyDescent="0.25">
      <c r="A678" s="126"/>
      <c r="B678" s="126"/>
      <c r="C678" s="126"/>
      <c r="D678" s="126"/>
      <c r="E678" s="126" t="s">
        <v>743</v>
      </c>
      <c r="F678" s="90">
        <v>150.59</v>
      </c>
      <c r="G678" s="126"/>
      <c r="H678" s="149" t="s">
        <v>744</v>
      </c>
      <c r="I678" s="149"/>
      <c r="J678" s="90">
        <v>890.96</v>
      </c>
    </row>
    <row r="679" spans="1:10" ht="14.4" thickBot="1" x14ac:dyDescent="0.3">
      <c r="A679" s="119"/>
      <c r="B679" s="119"/>
      <c r="C679" s="119"/>
      <c r="D679" s="119"/>
      <c r="E679" s="119"/>
      <c r="F679" s="119"/>
      <c r="G679" s="119" t="s">
        <v>745</v>
      </c>
      <c r="H679" s="91">
        <v>46.51</v>
      </c>
      <c r="I679" s="119" t="s">
        <v>746</v>
      </c>
      <c r="J679" s="120">
        <v>41438.54</v>
      </c>
    </row>
    <row r="680" spans="1:10" ht="14.4" thickTop="1" x14ac:dyDescent="0.25">
      <c r="A680" s="4"/>
      <c r="B680" s="4"/>
      <c r="C680" s="4"/>
      <c r="D680" s="4"/>
      <c r="E680" s="4"/>
      <c r="F680" s="4"/>
      <c r="G680" s="4"/>
      <c r="H680" s="4"/>
      <c r="I680" s="4"/>
      <c r="J680" s="4"/>
    </row>
    <row r="681" spans="1:10" x14ac:dyDescent="0.25">
      <c r="A681" s="117" t="s">
        <v>325</v>
      </c>
      <c r="B681" s="97" t="s">
        <v>1</v>
      </c>
      <c r="C681" s="117" t="s">
        <v>206</v>
      </c>
      <c r="D681" s="117" t="s">
        <v>0</v>
      </c>
      <c r="E681" s="141" t="s">
        <v>3</v>
      </c>
      <c r="F681" s="141"/>
      <c r="G681" s="98" t="s">
        <v>207</v>
      </c>
      <c r="H681" s="97" t="s">
        <v>208</v>
      </c>
      <c r="I681" s="97" t="s">
        <v>209</v>
      </c>
      <c r="J681" s="97" t="s">
        <v>167</v>
      </c>
    </row>
    <row r="682" spans="1:10" ht="26.4" x14ac:dyDescent="0.25">
      <c r="A682" s="124" t="s">
        <v>717</v>
      </c>
      <c r="B682" s="2" t="s">
        <v>326</v>
      </c>
      <c r="C682" s="124" t="s">
        <v>213</v>
      </c>
      <c r="D682" s="124" t="s">
        <v>1973</v>
      </c>
      <c r="E682" s="151" t="s">
        <v>789</v>
      </c>
      <c r="F682" s="151"/>
      <c r="G682" s="3" t="s">
        <v>226</v>
      </c>
      <c r="H682" s="85">
        <v>1</v>
      </c>
      <c r="I682" s="83">
        <v>482.51</v>
      </c>
      <c r="J682" s="83">
        <v>482.51</v>
      </c>
    </row>
    <row r="683" spans="1:10" ht="26.4" x14ac:dyDescent="0.25">
      <c r="A683" s="125" t="s">
        <v>719</v>
      </c>
      <c r="B683" s="86" t="s">
        <v>755</v>
      </c>
      <c r="C683" s="125" t="s">
        <v>251</v>
      </c>
      <c r="D683" s="125" t="s">
        <v>9</v>
      </c>
      <c r="E683" s="152" t="s">
        <v>4</v>
      </c>
      <c r="F683" s="152"/>
      <c r="G683" s="87" t="s">
        <v>5</v>
      </c>
      <c r="H683" s="88">
        <v>4.8</v>
      </c>
      <c r="I683" s="89">
        <v>16.329999999999998</v>
      </c>
      <c r="J683" s="89">
        <v>78.38</v>
      </c>
    </row>
    <row r="684" spans="1:10" ht="26.4" x14ac:dyDescent="0.25">
      <c r="A684" s="125" t="s">
        <v>719</v>
      </c>
      <c r="B684" s="86" t="s">
        <v>829</v>
      </c>
      <c r="C684" s="125" t="s">
        <v>251</v>
      </c>
      <c r="D684" s="125" t="s">
        <v>830</v>
      </c>
      <c r="E684" s="152" t="s">
        <v>4</v>
      </c>
      <c r="F684" s="152"/>
      <c r="G684" s="87" t="s">
        <v>5</v>
      </c>
      <c r="H684" s="88">
        <v>2.4</v>
      </c>
      <c r="I684" s="89">
        <v>20.84</v>
      </c>
      <c r="J684" s="89">
        <v>50.01</v>
      </c>
    </row>
    <row r="685" spans="1:10" x14ac:dyDescent="0.25">
      <c r="A685" s="123" t="s">
        <v>758</v>
      </c>
      <c r="B685" s="92" t="s">
        <v>903</v>
      </c>
      <c r="C685" s="123" t="s">
        <v>759</v>
      </c>
      <c r="D685" s="123" t="s">
        <v>904</v>
      </c>
      <c r="E685" s="150" t="s">
        <v>10</v>
      </c>
      <c r="F685" s="150"/>
      <c r="G685" s="93" t="s">
        <v>301</v>
      </c>
      <c r="H685" s="94">
        <v>1.3</v>
      </c>
      <c r="I685" s="95">
        <v>3.16</v>
      </c>
      <c r="J685" s="95">
        <v>4.0999999999999996</v>
      </c>
    </row>
    <row r="686" spans="1:10" x14ac:dyDescent="0.25">
      <c r="A686" s="123" t="s">
        <v>758</v>
      </c>
      <c r="B686" s="92" t="s">
        <v>905</v>
      </c>
      <c r="C686" s="123" t="s">
        <v>251</v>
      </c>
      <c r="D686" s="123" t="s">
        <v>906</v>
      </c>
      <c r="E686" s="150" t="s">
        <v>10</v>
      </c>
      <c r="F686" s="150"/>
      <c r="G686" s="93" t="s">
        <v>301</v>
      </c>
      <c r="H686" s="94">
        <v>0.7</v>
      </c>
      <c r="I686" s="95">
        <v>2.2599999999999998</v>
      </c>
      <c r="J686" s="95">
        <v>1.58</v>
      </c>
    </row>
    <row r="687" spans="1:10" ht="26.4" x14ac:dyDescent="0.25">
      <c r="A687" s="123" t="s">
        <v>758</v>
      </c>
      <c r="B687" s="92" t="s">
        <v>907</v>
      </c>
      <c r="C687" s="123" t="s">
        <v>251</v>
      </c>
      <c r="D687" s="123" t="s">
        <v>908</v>
      </c>
      <c r="E687" s="150" t="s">
        <v>10</v>
      </c>
      <c r="F687" s="150"/>
      <c r="G687" s="93" t="s">
        <v>261</v>
      </c>
      <c r="H687" s="94">
        <v>0</v>
      </c>
      <c r="I687" s="95">
        <v>60.84</v>
      </c>
      <c r="J687" s="95">
        <v>0</v>
      </c>
    </row>
    <row r="688" spans="1:10" x14ac:dyDescent="0.25">
      <c r="A688" s="123" t="s">
        <v>758</v>
      </c>
      <c r="B688" s="92" t="s">
        <v>909</v>
      </c>
      <c r="C688" s="123" t="s">
        <v>251</v>
      </c>
      <c r="D688" s="123" t="s">
        <v>910</v>
      </c>
      <c r="E688" s="150" t="s">
        <v>10</v>
      </c>
      <c r="F688" s="150"/>
      <c r="G688" s="93" t="s">
        <v>301</v>
      </c>
      <c r="H688" s="94">
        <v>1.6</v>
      </c>
      <c r="I688" s="95">
        <v>0.72</v>
      </c>
      <c r="J688" s="95">
        <v>1.1499999999999999</v>
      </c>
    </row>
    <row r="689" spans="1:10" x14ac:dyDescent="0.25">
      <c r="A689" s="123" t="s">
        <v>758</v>
      </c>
      <c r="B689" s="92" t="s">
        <v>911</v>
      </c>
      <c r="C689" s="123" t="s">
        <v>759</v>
      </c>
      <c r="D689" s="123" t="s">
        <v>912</v>
      </c>
      <c r="E689" s="150" t="s">
        <v>10</v>
      </c>
      <c r="F689" s="150"/>
      <c r="G689" s="93" t="s">
        <v>226</v>
      </c>
      <c r="H689" s="94">
        <v>1</v>
      </c>
      <c r="I689" s="95">
        <v>347.29</v>
      </c>
      <c r="J689" s="95">
        <v>347.29</v>
      </c>
    </row>
    <row r="690" spans="1:10" x14ac:dyDescent="0.25">
      <c r="A690" s="126"/>
      <c r="B690" s="126"/>
      <c r="C690" s="126"/>
      <c r="D690" s="126"/>
      <c r="E690" s="126" t="s">
        <v>740</v>
      </c>
      <c r="F690" s="90">
        <v>41.569904654016803</v>
      </c>
      <c r="G690" s="126" t="s">
        <v>741</v>
      </c>
      <c r="H690" s="90">
        <v>46.5</v>
      </c>
      <c r="I690" s="126" t="s">
        <v>742</v>
      </c>
      <c r="J690" s="90">
        <v>88.07</v>
      </c>
    </row>
    <row r="691" spans="1:10" x14ac:dyDescent="0.25">
      <c r="A691" s="126"/>
      <c r="B691" s="126"/>
      <c r="C691" s="126"/>
      <c r="D691" s="126"/>
      <c r="E691" s="126" t="s">
        <v>743</v>
      </c>
      <c r="F691" s="90">
        <v>98.14</v>
      </c>
      <c r="G691" s="126"/>
      <c r="H691" s="149" t="s">
        <v>744</v>
      </c>
      <c r="I691" s="149"/>
      <c r="J691" s="90">
        <v>580.65</v>
      </c>
    </row>
    <row r="692" spans="1:10" ht="14.4" thickBot="1" x14ac:dyDescent="0.3">
      <c r="A692" s="119"/>
      <c r="B692" s="119"/>
      <c r="C692" s="119"/>
      <c r="D692" s="119"/>
      <c r="E692" s="119"/>
      <c r="F692" s="119"/>
      <c r="G692" s="119" t="s">
        <v>745</v>
      </c>
      <c r="H692" s="91">
        <v>35</v>
      </c>
      <c r="I692" s="119" t="s">
        <v>746</v>
      </c>
      <c r="J692" s="120">
        <v>20322.75</v>
      </c>
    </row>
    <row r="693" spans="1:10" ht="14.4" thickTop="1" x14ac:dyDescent="0.25">
      <c r="A693" s="4"/>
      <c r="B693" s="4"/>
      <c r="C693" s="4"/>
      <c r="D693" s="4"/>
      <c r="E693" s="4"/>
      <c r="F693" s="4"/>
      <c r="G693" s="4"/>
      <c r="H693" s="4"/>
      <c r="I693" s="4"/>
      <c r="J693" s="4"/>
    </row>
    <row r="694" spans="1:10" x14ac:dyDescent="0.25">
      <c r="A694" s="116" t="s">
        <v>183</v>
      </c>
      <c r="B694" s="116"/>
      <c r="C694" s="116"/>
      <c r="D694" s="116" t="s">
        <v>184</v>
      </c>
      <c r="E694" s="116"/>
      <c r="F694" s="138"/>
      <c r="G694" s="138"/>
      <c r="H694" s="82"/>
      <c r="I694" s="116"/>
      <c r="J694" s="80">
        <v>31281.27</v>
      </c>
    </row>
    <row r="695" spans="1:10" x14ac:dyDescent="0.25">
      <c r="A695" s="117" t="s">
        <v>328</v>
      </c>
      <c r="B695" s="97" t="s">
        <v>1</v>
      </c>
      <c r="C695" s="117" t="s">
        <v>206</v>
      </c>
      <c r="D695" s="117" t="s">
        <v>0</v>
      </c>
      <c r="E695" s="141" t="s">
        <v>3</v>
      </c>
      <c r="F695" s="141"/>
      <c r="G695" s="98" t="s">
        <v>207</v>
      </c>
      <c r="H695" s="97" t="s">
        <v>208</v>
      </c>
      <c r="I695" s="97" t="s">
        <v>209</v>
      </c>
      <c r="J695" s="97" t="s">
        <v>167</v>
      </c>
    </row>
    <row r="696" spans="1:10" ht="39.6" x14ac:dyDescent="0.25">
      <c r="A696" s="124" t="s">
        <v>717</v>
      </c>
      <c r="B696" s="2" t="s">
        <v>329</v>
      </c>
      <c r="C696" s="124" t="s">
        <v>251</v>
      </c>
      <c r="D696" s="124" t="s">
        <v>330</v>
      </c>
      <c r="E696" s="151" t="s">
        <v>913</v>
      </c>
      <c r="F696" s="151"/>
      <c r="G696" s="3" t="s">
        <v>2</v>
      </c>
      <c r="H696" s="85">
        <v>1</v>
      </c>
      <c r="I696" s="83">
        <v>239.34</v>
      </c>
      <c r="J696" s="83">
        <v>239.34</v>
      </c>
    </row>
    <row r="697" spans="1:10" ht="26.4" x14ac:dyDescent="0.25">
      <c r="A697" s="125" t="s">
        <v>719</v>
      </c>
      <c r="B697" s="86" t="s">
        <v>914</v>
      </c>
      <c r="C697" s="125" t="s">
        <v>251</v>
      </c>
      <c r="D697" s="125" t="s">
        <v>915</v>
      </c>
      <c r="E697" s="152" t="s">
        <v>913</v>
      </c>
      <c r="F697" s="152"/>
      <c r="G697" s="87" t="s">
        <v>2</v>
      </c>
      <c r="H697" s="88">
        <v>1</v>
      </c>
      <c r="I697" s="89">
        <v>231.8</v>
      </c>
      <c r="J697" s="89">
        <v>231.8</v>
      </c>
    </row>
    <row r="698" spans="1:10" ht="26.4" x14ac:dyDescent="0.25">
      <c r="A698" s="123" t="s">
        <v>758</v>
      </c>
      <c r="B698" s="92" t="s">
        <v>916</v>
      </c>
      <c r="C698" s="123" t="s">
        <v>251</v>
      </c>
      <c r="D698" s="123" t="s">
        <v>917</v>
      </c>
      <c r="E698" s="150" t="s">
        <v>10</v>
      </c>
      <c r="F698" s="150"/>
      <c r="G698" s="93" t="s">
        <v>2</v>
      </c>
      <c r="H698" s="94">
        <v>1</v>
      </c>
      <c r="I698" s="95">
        <v>7.54</v>
      </c>
      <c r="J698" s="95">
        <v>7.54</v>
      </c>
    </row>
    <row r="699" spans="1:10" x14ac:dyDescent="0.25">
      <c r="A699" s="126"/>
      <c r="B699" s="126"/>
      <c r="C699" s="126"/>
      <c r="D699" s="126"/>
      <c r="E699" s="126" t="s">
        <v>740</v>
      </c>
      <c r="F699" s="90">
        <v>5.3195506000000004</v>
      </c>
      <c r="G699" s="126" t="s">
        <v>741</v>
      </c>
      <c r="H699" s="90">
        <v>5.95</v>
      </c>
      <c r="I699" s="126" t="s">
        <v>742</v>
      </c>
      <c r="J699" s="90">
        <v>11.27</v>
      </c>
    </row>
    <row r="700" spans="1:10" x14ac:dyDescent="0.25">
      <c r="A700" s="126"/>
      <c r="B700" s="126"/>
      <c r="C700" s="126"/>
      <c r="D700" s="126"/>
      <c r="E700" s="126" t="s">
        <v>743</v>
      </c>
      <c r="F700" s="90">
        <v>48.68</v>
      </c>
      <c r="G700" s="126"/>
      <c r="H700" s="149" t="s">
        <v>744</v>
      </c>
      <c r="I700" s="149"/>
      <c r="J700" s="90">
        <v>288.02</v>
      </c>
    </row>
    <row r="701" spans="1:10" ht="14.4" thickBot="1" x14ac:dyDescent="0.3">
      <c r="A701" s="119"/>
      <c r="B701" s="119"/>
      <c r="C701" s="119"/>
      <c r="D701" s="119"/>
      <c r="E701" s="119"/>
      <c r="F701" s="119"/>
      <c r="G701" s="119" t="s">
        <v>745</v>
      </c>
      <c r="H701" s="91">
        <v>11</v>
      </c>
      <c r="I701" s="119" t="s">
        <v>746</v>
      </c>
      <c r="J701" s="120">
        <v>3168.22</v>
      </c>
    </row>
    <row r="702" spans="1:10" ht="14.4" thickTop="1" x14ac:dyDescent="0.25">
      <c r="A702" s="4"/>
      <c r="B702" s="4"/>
      <c r="C702" s="4"/>
      <c r="D702" s="4"/>
      <c r="E702" s="4"/>
      <c r="F702" s="4"/>
      <c r="G702" s="4"/>
      <c r="H702" s="4"/>
      <c r="I702" s="4"/>
      <c r="J702" s="4"/>
    </row>
    <row r="703" spans="1:10" x14ac:dyDescent="0.25">
      <c r="A703" s="117" t="s">
        <v>331</v>
      </c>
      <c r="B703" s="97" t="s">
        <v>1</v>
      </c>
      <c r="C703" s="117" t="s">
        <v>206</v>
      </c>
      <c r="D703" s="117" t="s">
        <v>0</v>
      </c>
      <c r="E703" s="141" t="s">
        <v>3</v>
      </c>
      <c r="F703" s="141"/>
      <c r="G703" s="98" t="s">
        <v>207</v>
      </c>
      <c r="H703" s="97" t="s">
        <v>208</v>
      </c>
      <c r="I703" s="97" t="s">
        <v>209</v>
      </c>
      <c r="J703" s="97" t="s">
        <v>167</v>
      </c>
    </row>
    <row r="704" spans="1:10" ht="52.8" x14ac:dyDescent="0.25">
      <c r="A704" s="124" t="s">
        <v>717</v>
      </c>
      <c r="B704" s="2" t="s">
        <v>332</v>
      </c>
      <c r="C704" s="124" t="s">
        <v>251</v>
      </c>
      <c r="D704" s="124" t="s">
        <v>333</v>
      </c>
      <c r="E704" s="151" t="s">
        <v>913</v>
      </c>
      <c r="F704" s="151"/>
      <c r="G704" s="3" t="s">
        <v>2</v>
      </c>
      <c r="H704" s="85">
        <v>1</v>
      </c>
      <c r="I704" s="83">
        <v>598.51</v>
      </c>
      <c r="J704" s="83">
        <v>598.51</v>
      </c>
    </row>
    <row r="705" spans="1:10" ht="39.6" x14ac:dyDescent="0.25">
      <c r="A705" s="125" t="s">
        <v>719</v>
      </c>
      <c r="B705" s="86" t="s">
        <v>918</v>
      </c>
      <c r="C705" s="125" t="s">
        <v>251</v>
      </c>
      <c r="D705" s="125" t="s">
        <v>919</v>
      </c>
      <c r="E705" s="152" t="s">
        <v>913</v>
      </c>
      <c r="F705" s="152"/>
      <c r="G705" s="87" t="s">
        <v>2</v>
      </c>
      <c r="H705" s="88">
        <v>1</v>
      </c>
      <c r="I705" s="89">
        <v>590.97</v>
      </c>
      <c r="J705" s="89">
        <v>590.97</v>
      </c>
    </row>
    <row r="706" spans="1:10" ht="26.4" x14ac:dyDescent="0.25">
      <c r="A706" s="123" t="s">
        <v>758</v>
      </c>
      <c r="B706" s="92" t="s">
        <v>916</v>
      </c>
      <c r="C706" s="123" t="s">
        <v>251</v>
      </c>
      <c r="D706" s="123" t="s">
        <v>917</v>
      </c>
      <c r="E706" s="150" t="s">
        <v>10</v>
      </c>
      <c r="F706" s="150"/>
      <c r="G706" s="93" t="s">
        <v>2</v>
      </c>
      <c r="H706" s="94">
        <v>1</v>
      </c>
      <c r="I706" s="95">
        <v>7.54</v>
      </c>
      <c r="J706" s="95">
        <v>7.54</v>
      </c>
    </row>
    <row r="707" spans="1:10" x14ac:dyDescent="0.25">
      <c r="A707" s="126"/>
      <c r="B707" s="126"/>
      <c r="C707" s="126"/>
      <c r="D707" s="126"/>
      <c r="E707" s="126" t="s">
        <v>740</v>
      </c>
      <c r="F707" s="90">
        <v>11.059189999999999</v>
      </c>
      <c r="G707" s="126" t="s">
        <v>741</v>
      </c>
      <c r="H707" s="90">
        <v>12.37</v>
      </c>
      <c r="I707" s="126" t="s">
        <v>742</v>
      </c>
      <c r="J707" s="90">
        <v>23.43</v>
      </c>
    </row>
    <row r="708" spans="1:10" x14ac:dyDescent="0.25">
      <c r="A708" s="126"/>
      <c r="B708" s="126"/>
      <c r="C708" s="126"/>
      <c r="D708" s="126"/>
      <c r="E708" s="126" t="s">
        <v>743</v>
      </c>
      <c r="F708" s="90">
        <v>121.73</v>
      </c>
      <c r="G708" s="126"/>
      <c r="H708" s="149" t="s">
        <v>744</v>
      </c>
      <c r="I708" s="149"/>
      <c r="J708" s="90">
        <v>720.24</v>
      </c>
    </row>
    <row r="709" spans="1:10" ht="14.4" thickBot="1" x14ac:dyDescent="0.3">
      <c r="A709" s="119"/>
      <c r="B709" s="119"/>
      <c r="C709" s="119"/>
      <c r="D709" s="119"/>
      <c r="E709" s="119"/>
      <c r="F709" s="119"/>
      <c r="G709" s="119" t="s">
        <v>745</v>
      </c>
      <c r="H709" s="91">
        <v>6</v>
      </c>
      <c r="I709" s="119" t="s">
        <v>746</v>
      </c>
      <c r="J709" s="120">
        <v>4321.4399999999996</v>
      </c>
    </row>
    <row r="710" spans="1:10" ht="14.4" thickTop="1" x14ac:dyDescent="0.25">
      <c r="A710" s="4"/>
      <c r="B710" s="4"/>
      <c r="C710" s="4"/>
      <c r="D710" s="4"/>
      <c r="E710" s="4"/>
      <c r="F710" s="4"/>
      <c r="G710" s="4"/>
      <c r="H710" s="4"/>
      <c r="I710" s="4"/>
      <c r="J710" s="4"/>
    </row>
    <row r="711" spans="1:10" x14ac:dyDescent="0.25">
      <c r="A711" s="117" t="s">
        <v>334</v>
      </c>
      <c r="B711" s="97" t="s">
        <v>1</v>
      </c>
      <c r="C711" s="117" t="s">
        <v>206</v>
      </c>
      <c r="D711" s="117" t="s">
        <v>0</v>
      </c>
      <c r="E711" s="141" t="s">
        <v>3</v>
      </c>
      <c r="F711" s="141"/>
      <c r="G711" s="98" t="s">
        <v>207</v>
      </c>
      <c r="H711" s="97" t="s">
        <v>208</v>
      </c>
      <c r="I711" s="97" t="s">
        <v>209</v>
      </c>
      <c r="J711" s="97" t="s">
        <v>167</v>
      </c>
    </row>
    <row r="712" spans="1:10" ht="26.4" x14ac:dyDescent="0.25">
      <c r="A712" s="124" t="s">
        <v>717</v>
      </c>
      <c r="B712" s="2" t="s">
        <v>335</v>
      </c>
      <c r="C712" s="124" t="s">
        <v>251</v>
      </c>
      <c r="D712" s="124" t="s">
        <v>336</v>
      </c>
      <c r="E712" s="151" t="s">
        <v>913</v>
      </c>
      <c r="F712" s="151"/>
      <c r="G712" s="3" t="s">
        <v>2</v>
      </c>
      <c r="H712" s="85">
        <v>1</v>
      </c>
      <c r="I712" s="83">
        <v>618.53</v>
      </c>
      <c r="J712" s="83">
        <v>618.53</v>
      </c>
    </row>
    <row r="713" spans="1:10" ht="26.4" x14ac:dyDescent="0.25">
      <c r="A713" s="125" t="s">
        <v>719</v>
      </c>
      <c r="B713" s="86" t="s">
        <v>920</v>
      </c>
      <c r="C713" s="125" t="s">
        <v>251</v>
      </c>
      <c r="D713" s="125" t="s">
        <v>921</v>
      </c>
      <c r="E713" s="152" t="s">
        <v>4</v>
      </c>
      <c r="F713" s="152"/>
      <c r="G713" s="87" t="s">
        <v>5</v>
      </c>
      <c r="H713" s="88">
        <v>1.0089999999999999</v>
      </c>
      <c r="I713" s="89">
        <v>20.23</v>
      </c>
      <c r="J713" s="89">
        <v>20.41</v>
      </c>
    </row>
    <row r="714" spans="1:10" ht="26.4" x14ac:dyDescent="0.25">
      <c r="A714" s="125" t="s">
        <v>719</v>
      </c>
      <c r="B714" s="86" t="s">
        <v>755</v>
      </c>
      <c r="C714" s="125" t="s">
        <v>251</v>
      </c>
      <c r="D714" s="125" t="s">
        <v>9</v>
      </c>
      <c r="E714" s="152" t="s">
        <v>4</v>
      </c>
      <c r="F714" s="152"/>
      <c r="G714" s="87" t="s">
        <v>5</v>
      </c>
      <c r="H714" s="88">
        <v>0.31790000000000002</v>
      </c>
      <c r="I714" s="89">
        <v>16.329999999999998</v>
      </c>
      <c r="J714" s="89">
        <v>5.19</v>
      </c>
    </row>
    <row r="715" spans="1:10" ht="26.4" x14ac:dyDescent="0.25">
      <c r="A715" s="123" t="s">
        <v>758</v>
      </c>
      <c r="B715" s="92" t="s">
        <v>916</v>
      </c>
      <c r="C715" s="123" t="s">
        <v>251</v>
      </c>
      <c r="D715" s="123" t="s">
        <v>917</v>
      </c>
      <c r="E715" s="150" t="s">
        <v>10</v>
      </c>
      <c r="F715" s="150"/>
      <c r="G715" s="93" t="s">
        <v>2</v>
      </c>
      <c r="H715" s="94">
        <v>1</v>
      </c>
      <c r="I715" s="95">
        <v>7.54</v>
      </c>
      <c r="J715" s="95">
        <v>7.54</v>
      </c>
    </row>
    <row r="716" spans="1:10" x14ac:dyDescent="0.25">
      <c r="A716" s="123" t="s">
        <v>758</v>
      </c>
      <c r="B716" s="92" t="s">
        <v>922</v>
      </c>
      <c r="C716" s="123" t="s">
        <v>251</v>
      </c>
      <c r="D716" s="123" t="s">
        <v>923</v>
      </c>
      <c r="E716" s="150" t="s">
        <v>10</v>
      </c>
      <c r="F716" s="150"/>
      <c r="G716" s="93" t="s">
        <v>2</v>
      </c>
      <c r="H716" s="94">
        <v>3.6499999999999998E-2</v>
      </c>
      <c r="I716" s="95">
        <v>4.5</v>
      </c>
      <c r="J716" s="95">
        <v>0.16</v>
      </c>
    </row>
    <row r="717" spans="1:10" x14ac:dyDescent="0.25">
      <c r="A717" s="123" t="s">
        <v>758</v>
      </c>
      <c r="B717" s="92" t="s">
        <v>924</v>
      </c>
      <c r="C717" s="123" t="s">
        <v>251</v>
      </c>
      <c r="D717" s="123" t="s">
        <v>925</v>
      </c>
      <c r="E717" s="150" t="s">
        <v>10</v>
      </c>
      <c r="F717" s="150"/>
      <c r="G717" s="93" t="s">
        <v>2</v>
      </c>
      <c r="H717" s="94">
        <v>1</v>
      </c>
      <c r="I717" s="95">
        <v>277.87</v>
      </c>
      <c r="J717" s="95">
        <v>277.87</v>
      </c>
    </row>
    <row r="718" spans="1:10" ht="39.6" x14ac:dyDescent="0.25">
      <c r="A718" s="123" t="s">
        <v>758</v>
      </c>
      <c r="B718" s="92" t="s">
        <v>926</v>
      </c>
      <c r="C718" s="123" t="s">
        <v>251</v>
      </c>
      <c r="D718" s="123" t="s">
        <v>927</v>
      </c>
      <c r="E718" s="150" t="s">
        <v>10</v>
      </c>
      <c r="F718" s="150"/>
      <c r="G718" s="93" t="s">
        <v>2</v>
      </c>
      <c r="H718" s="94">
        <v>2</v>
      </c>
      <c r="I718" s="95">
        <v>15.79</v>
      </c>
      <c r="J718" s="95">
        <v>31.58</v>
      </c>
    </row>
    <row r="719" spans="1:10" ht="26.4" x14ac:dyDescent="0.25">
      <c r="A719" s="123" t="s">
        <v>758</v>
      </c>
      <c r="B719" s="92" t="s">
        <v>928</v>
      </c>
      <c r="C719" s="123" t="s">
        <v>251</v>
      </c>
      <c r="D719" s="123" t="s">
        <v>929</v>
      </c>
      <c r="E719" s="150" t="s">
        <v>10</v>
      </c>
      <c r="F719" s="150"/>
      <c r="G719" s="93" t="s">
        <v>2</v>
      </c>
      <c r="H719" s="94">
        <v>1</v>
      </c>
      <c r="I719" s="95">
        <v>275.77999999999997</v>
      </c>
      <c r="J719" s="95">
        <v>275.77999999999997</v>
      </c>
    </row>
    <row r="720" spans="1:10" x14ac:dyDescent="0.25">
      <c r="A720" s="126"/>
      <c r="B720" s="126"/>
      <c r="C720" s="126"/>
      <c r="D720" s="126"/>
      <c r="E720" s="126" t="s">
        <v>740</v>
      </c>
      <c r="F720" s="90">
        <v>8.8124232984046067</v>
      </c>
      <c r="G720" s="126" t="s">
        <v>741</v>
      </c>
      <c r="H720" s="90">
        <v>9.86</v>
      </c>
      <c r="I720" s="126" t="s">
        <v>742</v>
      </c>
      <c r="J720" s="90">
        <v>18.670000000000002</v>
      </c>
    </row>
    <row r="721" spans="1:10" x14ac:dyDescent="0.25">
      <c r="A721" s="126"/>
      <c r="B721" s="126"/>
      <c r="C721" s="126"/>
      <c r="D721" s="126"/>
      <c r="E721" s="126" t="s">
        <v>743</v>
      </c>
      <c r="F721" s="90">
        <v>125.8</v>
      </c>
      <c r="G721" s="126"/>
      <c r="H721" s="149" t="s">
        <v>744</v>
      </c>
      <c r="I721" s="149"/>
      <c r="J721" s="90">
        <v>744.33</v>
      </c>
    </row>
    <row r="722" spans="1:10" ht="14.4" thickBot="1" x14ac:dyDescent="0.3">
      <c r="A722" s="119"/>
      <c r="B722" s="119"/>
      <c r="C722" s="119"/>
      <c r="D722" s="119"/>
      <c r="E722" s="119"/>
      <c r="F722" s="119"/>
      <c r="G722" s="119" t="s">
        <v>745</v>
      </c>
      <c r="H722" s="91">
        <v>3</v>
      </c>
      <c r="I722" s="119" t="s">
        <v>746</v>
      </c>
      <c r="J722" s="120">
        <v>2232.9899999999998</v>
      </c>
    </row>
    <row r="723" spans="1:10" ht="14.4" thickTop="1" x14ac:dyDescent="0.25">
      <c r="A723" s="4"/>
      <c r="B723" s="4"/>
      <c r="C723" s="4"/>
      <c r="D723" s="4"/>
      <c r="E723" s="4"/>
      <c r="F723" s="4"/>
      <c r="G723" s="4"/>
      <c r="H723" s="4"/>
      <c r="I723" s="4"/>
      <c r="J723" s="4"/>
    </row>
    <row r="724" spans="1:10" x14ac:dyDescent="0.25">
      <c r="A724" s="117" t="s">
        <v>337</v>
      </c>
      <c r="B724" s="97" t="s">
        <v>1</v>
      </c>
      <c r="C724" s="117" t="s">
        <v>206</v>
      </c>
      <c r="D724" s="117" t="s">
        <v>0</v>
      </c>
      <c r="E724" s="141" t="s">
        <v>3</v>
      </c>
      <c r="F724" s="141"/>
      <c r="G724" s="98" t="s">
        <v>207</v>
      </c>
      <c r="H724" s="97" t="s">
        <v>208</v>
      </c>
      <c r="I724" s="97" t="s">
        <v>209</v>
      </c>
      <c r="J724" s="97" t="s">
        <v>167</v>
      </c>
    </row>
    <row r="725" spans="1:10" ht="26.4" x14ac:dyDescent="0.25">
      <c r="A725" s="124" t="s">
        <v>717</v>
      </c>
      <c r="B725" s="2" t="s">
        <v>338</v>
      </c>
      <c r="C725" s="124" t="s">
        <v>251</v>
      </c>
      <c r="D725" s="124" t="s">
        <v>339</v>
      </c>
      <c r="E725" s="151" t="s">
        <v>913</v>
      </c>
      <c r="F725" s="151"/>
      <c r="G725" s="3" t="s">
        <v>2</v>
      </c>
      <c r="H725" s="85">
        <v>1</v>
      </c>
      <c r="I725" s="83">
        <v>258.63</v>
      </c>
      <c r="J725" s="83">
        <v>258.63</v>
      </c>
    </row>
    <row r="726" spans="1:10" ht="26.4" x14ac:dyDescent="0.25">
      <c r="A726" s="125" t="s">
        <v>719</v>
      </c>
      <c r="B726" s="86" t="s">
        <v>920</v>
      </c>
      <c r="C726" s="125" t="s">
        <v>251</v>
      </c>
      <c r="D726" s="125" t="s">
        <v>921</v>
      </c>
      <c r="E726" s="152" t="s">
        <v>4</v>
      </c>
      <c r="F726" s="152"/>
      <c r="G726" s="87" t="s">
        <v>5</v>
      </c>
      <c r="H726" s="88">
        <v>0.94850000000000001</v>
      </c>
      <c r="I726" s="89">
        <v>20.23</v>
      </c>
      <c r="J726" s="89">
        <v>19.18</v>
      </c>
    </row>
    <row r="727" spans="1:10" ht="26.4" x14ac:dyDescent="0.25">
      <c r="A727" s="125" t="s">
        <v>719</v>
      </c>
      <c r="B727" s="86" t="s">
        <v>755</v>
      </c>
      <c r="C727" s="125" t="s">
        <v>251</v>
      </c>
      <c r="D727" s="125" t="s">
        <v>9</v>
      </c>
      <c r="E727" s="152" t="s">
        <v>4</v>
      </c>
      <c r="F727" s="152"/>
      <c r="G727" s="87" t="s">
        <v>5</v>
      </c>
      <c r="H727" s="88">
        <v>0.29880000000000001</v>
      </c>
      <c r="I727" s="89">
        <v>16.329999999999998</v>
      </c>
      <c r="J727" s="89">
        <v>4.87</v>
      </c>
    </row>
    <row r="728" spans="1:10" ht="26.4" x14ac:dyDescent="0.25">
      <c r="A728" s="123" t="s">
        <v>758</v>
      </c>
      <c r="B728" s="92" t="s">
        <v>930</v>
      </c>
      <c r="C728" s="123" t="s">
        <v>251</v>
      </c>
      <c r="D728" s="123" t="s">
        <v>931</v>
      </c>
      <c r="E728" s="150" t="s">
        <v>10</v>
      </c>
      <c r="F728" s="150"/>
      <c r="G728" s="93" t="s">
        <v>2</v>
      </c>
      <c r="H728" s="94">
        <v>1</v>
      </c>
      <c r="I728" s="95">
        <v>139.84</v>
      </c>
      <c r="J728" s="95">
        <v>139.84</v>
      </c>
    </row>
    <row r="729" spans="1:10" ht="39.6" x14ac:dyDescent="0.25">
      <c r="A729" s="123" t="s">
        <v>758</v>
      </c>
      <c r="B729" s="92" t="s">
        <v>926</v>
      </c>
      <c r="C729" s="123" t="s">
        <v>251</v>
      </c>
      <c r="D729" s="123" t="s">
        <v>927</v>
      </c>
      <c r="E729" s="150" t="s">
        <v>10</v>
      </c>
      <c r="F729" s="150"/>
      <c r="G729" s="93" t="s">
        <v>2</v>
      </c>
      <c r="H729" s="94">
        <v>6</v>
      </c>
      <c r="I729" s="95">
        <v>15.79</v>
      </c>
      <c r="J729" s="95">
        <v>94.74</v>
      </c>
    </row>
    <row r="730" spans="1:10" x14ac:dyDescent="0.25">
      <c r="A730" s="126"/>
      <c r="B730" s="126"/>
      <c r="C730" s="126"/>
      <c r="D730" s="126"/>
      <c r="E730" s="126" t="s">
        <v>740</v>
      </c>
      <c r="F730" s="90">
        <v>8.2837723024638912</v>
      </c>
      <c r="G730" s="126" t="s">
        <v>741</v>
      </c>
      <c r="H730" s="90">
        <v>9.27</v>
      </c>
      <c r="I730" s="126" t="s">
        <v>742</v>
      </c>
      <c r="J730" s="90">
        <v>17.55</v>
      </c>
    </row>
    <row r="731" spans="1:10" x14ac:dyDescent="0.25">
      <c r="A731" s="126"/>
      <c r="B731" s="126"/>
      <c r="C731" s="126"/>
      <c r="D731" s="126"/>
      <c r="E731" s="126" t="s">
        <v>743</v>
      </c>
      <c r="F731" s="90">
        <v>52.6</v>
      </c>
      <c r="G731" s="126"/>
      <c r="H731" s="149" t="s">
        <v>744</v>
      </c>
      <c r="I731" s="149"/>
      <c r="J731" s="90">
        <v>311.23</v>
      </c>
    </row>
    <row r="732" spans="1:10" ht="14.4" thickBot="1" x14ac:dyDescent="0.3">
      <c r="A732" s="119"/>
      <c r="B732" s="119"/>
      <c r="C732" s="119"/>
      <c r="D732" s="119"/>
      <c r="E732" s="119"/>
      <c r="F732" s="119"/>
      <c r="G732" s="119" t="s">
        <v>745</v>
      </c>
      <c r="H732" s="91">
        <v>6</v>
      </c>
      <c r="I732" s="119" t="s">
        <v>746</v>
      </c>
      <c r="J732" s="120">
        <v>1867.38</v>
      </c>
    </row>
    <row r="733" spans="1:10" ht="14.4" thickTop="1" x14ac:dyDescent="0.25">
      <c r="A733" s="4"/>
      <c r="B733" s="4"/>
      <c r="C733" s="4"/>
      <c r="D733" s="4"/>
      <c r="E733" s="4"/>
      <c r="F733" s="4"/>
      <c r="G733" s="4"/>
      <c r="H733" s="4"/>
      <c r="I733" s="4"/>
      <c r="J733" s="4"/>
    </row>
    <row r="734" spans="1:10" x14ac:dyDescent="0.25">
      <c r="A734" s="117" t="s">
        <v>340</v>
      </c>
      <c r="B734" s="97" t="s">
        <v>1</v>
      </c>
      <c r="C734" s="117" t="s">
        <v>206</v>
      </c>
      <c r="D734" s="117" t="s">
        <v>0</v>
      </c>
      <c r="E734" s="141" t="s">
        <v>3</v>
      </c>
      <c r="F734" s="141"/>
      <c r="G734" s="98" t="s">
        <v>207</v>
      </c>
      <c r="H734" s="97" t="s">
        <v>208</v>
      </c>
      <c r="I734" s="97" t="s">
        <v>209</v>
      </c>
      <c r="J734" s="97" t="s">
        <v>167</v>
      </c>
    </row>
    <row r="735" spans="1:10" ht="39.6" x14ac:dyDescent="0.25">
      <c r="A735" s="124" t="s">
        <v>717</v>
      </c>
      <c r="B735" s="2" t="s">
        <v>341</v>
      </c>
      <c r="C735" s="124" t="s">
        <v>251</v>
      </c>
      <c r="D735" s="124" t="s">
        <v>342</v>
      </c>
      <c r="E735" s="151" t="s">
        <v>913</v>
      </c>
      <c r="F735" s="151"/>
      <c r="G735" s="3" t="s">
        <v>2</v>
      </c>
      <c r="H735" s="85">
        <v>1</v>
      </c>
      <c r="I735" s="83">
        <v>182.34</v>
      </c>
      <c r="J735" s="83">
        <v>182.34</v>
      </c>
    </row>
    <row r="736" spans="1:10" ht="39.6" x14ac:dyDescent="0.25">
      <c r="A736" s="125" t="s">
        <v>719</v>
      </c>
      <c r="B736" s="86" t="s">
        <v>934</v>
      </c>
      <c r="C736" s="125" t="s">
        <v>251</v>
      </c>
      <c r="D736" s="125" t="s">
        <v>935</v>
      </c>
      <c r="E736" s="152" t="s">
        <v>913</v>
      </c>
      <c r="F736" s="152"/>
      <c r="G736" s="87" t="s">
        <v>2</v>
      </c>
      <c r="H736" s="88">
        <v>1</v>
      </c>
      <c r="I736" s="89">
        <v>48.6</v>
      </c>
      <c r="J736" s="89">
        <v>48.6</v>
      </c>
    </row>
    <row r="737" spans="1:10" ht="26.4" x14ac:dyDescent="0.25">
      <c r="A737" s="125" t="s">
        <v>719</v>
      </c>
      <c r="B737" s="86" t="s">
        <v>936</v>
      </c>
      <c r="C737" s="125" t="s">
        <v>251</v>
      </c>
      <c r="D737" s="125" t="s">
        <v>937</v>
      </c>
      <c r="E737" s="152" t="s">
        <v>913</v>
      </c>
      <c r="F737" s="152"/>
      <c r="G737" s="87" t="s">
        <v>2</v>
      </c>
      <c r="H737" s="88">
        <v>1</v>
      </c>
      <c r="I737" s="89">
        <v>11.27</v>
      </c>
      <c r="J737" s="89">
        <v>11.27</v>
      </c>
    </row>
    <row r="738" spans="1:10" ht="26.4" x14ac:dyDescent="0.25">
      <c r="A738" s="125" t="s">
        <v>719</v>
      </c>
      <c r="B738" s="86" t="s">
        <v>932</v>
      </c>
      <c r="C738" s="125" t="s">
        <v>251</v>
      </c>
      <c r="D738" s="125" t="s">
        <v>933</v>
      </c>
      <c r="E738" s="152" t="s">
        <v>913</v>
      </c>
      <c r="F738" s="152"/>
      <c r="G738" s="87" t="s">
        <v>2</v>
      </c>
      <c r="H738" s="88">
        <v>1</v>
      </c>
      <c r="I738" s="89">
        <v>122.47</v>
      </c>
      <c r="J738" s="89">
        <v>122.47</v>
      </c>
    </row>
    <row r="739" spans="1:10" x14ac:dyDescent="0.25">
      <c r="A739" s="126"/>
      <c r="B739" s="126"/>
      <c r="C739" s="126"/>
      <c r="D739" s="126"/>
      <c r="E739" s="126" t="s">
        <v>740</v>
      </c>
      <c r="F739" s="90">
        <v>10.535259099999999</v>
      </c>
      <c r="G739" s="126" t="s">
        <v>741</v>
      </c>
      <c r="H739" s="90">
        <v>11.78</v>
      </c>
      <c r="I739" s="126" t="s">
        <v>742</v>
      </c>
      <c r="J739" s="90">
        <v>22.32</v>
      </c>
    </row>
    <row r="740" spans="1:10" x14ac:dyDescent="0.25">
      <c r="A740" s="126"/>
      <c r="B740" s="126"/>
      <c r="C740" s="126"/>
      <c r="D740" s="126"/>
      <c r="E740" s="126" t="s">
        <v>743</v>
      </c>
      <c r="F740" s="90">
        <v>37.08</v>
      </c>
      <c r="G740" s="126"/>
      <c r="H740" s="149" t="s">
        <v>744</v>
      </c>
      <c r="I740" s="149"/>
      <c r="J740" s="90">
        <v>219.42</v>
      </c>
    </row>
    <row r="741" spans="1:10" ht="14.4" thickBot="1" x14ac:dyDescent="0.3">
      <c r="A741" s="119"/>
      <c r="B741" s="119"/>
      <c r="C741" s="119"/>
      <c r="D741" s="119"/>
      <c r="E741" s="119"/>
      <c r="F741" s="119"/>
      <c r="G741" s="119" t="s">
        <v>745</v>
      </c>
      <c r="H741" s="91">
        <v>10</v>
      </c>
      <c r="I741" s="119" t="s">
        <v>746</v>
      </c>
      <c r="J741" s="120">
        <v>2194.1999999999998</v>
      </c>
    </row>
    <row r="742" spans="1:10" ht="14.4" thickTop="1" x14ac:dyDescent="0.25">
      <c r="A742" s="4"/>
      <c r="B742" s="4"/>
      <c r="C742" s="4"/>
      <c r="D742" s="4"/>
      <c r="E742" s="4"/>
      <c r="F742" s="4"/>
      <c r="G742" s="4"/>
      <c r="H742" s="4"/>
      <c r="I742" s="4"/>
      <c r="J742" s="4"/>
    </row>
    <row r="743" spans="1:10" x14ac:dyDescent="0.25">
      <c r="A743" s="117" t="s">
        <v>343</v>
      </c>
      <c r="B743" s="97" t="s">
        <v>1</v>
      </c>
      <c r="C743" s="117" t="s">
        <v>206</v>
      </c>
      <c r="D743" s="117" t="s">
        <v>0</v>
      </c>
      <c r="E743" s="141" t="s">
        <v>3</v>
      </c>
      <c r="F743" s="141"/>
      <c r="G743" s="98" t="s">
        <v>207</v>
      </c>
      <c r="H743" s="97" t="s">
        <v>208</v>
      </c>
      <c r="I743" s="97" t="s">
        <v>209</v>
      </c>
      <c r="J743" s="97" t="s">
        <v>167</v>
      </c>
    </row>
    <row r="744" spans="1:10" ht="26.4" x14ac:dyDescent="0.25">
      <c r="A744" s="124" t="s">
        <v>717</v>
      </c>
      <c r="B744" s="2" t="s">
        <v>344</v>
      </c>
      <c r="C744" s="124" t="s">
        <v>251</v>
      </c>
      <c r="D744" s="124" t="s">
        <v>345</v>
      </c>
      <c r="E744" s="151" t="s">
        <v>913</v>
      </c>
      <c r="F744" s="151"/>
      <c r="G744" s="3" t="s">
        <v>2</v>
      </c>
      <c r="H744" s="85">
        <v>1</v>
      </c>
      <c r="I744" s="83">
        <v>354.04</v>
      </c>
      <c r="J744" s="83">
        <v>354.04</v>
      </c>
    </row>
    <row r="745" spans="1:10" ht="26.4" x14ac:dyDescent="0.25">
      <c r="A745" s="125" t="s">
        <v>719</v>
      </c>
      <c r="B745" s="86" t="s">
        <v>920</v>
      </c>
      <c r="C745" s="125" t="s">
        <v>251</v>
      </c>
      <c r="D745" s="125" t="s">
        <v>921</v>
      </c>
      <c r="E745" s="152" t="s">
        <v>4</v>
      </c>
      <c r="F745" s="152"/>
      <c r="G745" s="87" t="s">
        <v>5</v>
      </c>
      <c r="H745" s="88">
        <v>0.92490000000000006</v>
      </c>
      <c r="I745" s="89">
        <v>20.23</v>
      </c>
      <c r="J745" s="89">
        <v>18.71</v>
      </c>
    </row>
    <row r="746" spans="1:10" ht="26.4" x14ac:dyDescent="0.25">
      <c r="A746" s="125" t="s">
        <v>719</v>
      </c>
      <c r="B746" s="86" t="s">
        <v>938</v>
      </c>
      <c r="C746" s="125" t="s">
        <v>251</v>
      </c>
      <c r="D746" s="125" t="s">
        <v>939</v>
      </c>
      <c r="E746" s="152" t="s">
        <v>4</v>
      </c>
      <c r="F746" s="152"/>
      <c r="G746" s="87" t="s">
        <v>5</v>
      </c>
      <c r="H746" s="88">
        <v>0.92490000000000006</v>
      </c>
      <c r="I746" s="89">
        <v>15.83</v>
      </c>
      <c r="J746" s="89">
        <v>14.64</v>
      </c>
    </row>
    <row r="747" spans="1:10" x14ac:dyDescent="0.25">
      <c r="A747" s="123" t="s">
        <v>758</v>
      </c>
      <c r="B747" s="92" t="s">
        <v>940</v>
      </c>
      <c r="C747" s="123" t="s">
        <v>251</v>
      </c>
      <c r="D747" s="123" t="s">
        <v>941</v>
      </c>
      <c r="E747" s="150" t="s">
        <v>10</v>
      </c>
      <c r="F747" s="150"/>
      <c r="G747" s="93" t="s">
        <v>2</v>
      </c>
      <c r="H747" s="94">
        <v>1.9199999999999998E-2</v>
      </c>
      <c r="I747" s="95">
        <v>16.59</v>
      </c>
      <c r="J747" s="95">
        <v>0.31</v>
      </c>
    </row>
    <row r="748" spans="1:10" ht="26.4" x14ac:dyDescent="0.25">
      <c r="A748" s="123" t="s">
        <v>758</v>
      </c>
      <c r="B748" s="92" t="s">
        <v>942</v>
      </c>
      <c r="C748" s="123" t="s">
        <v>251</v>
      </c>
      <c r="D748" s="123" t="s">
        <v>943</v>
      </c>
      <c r="E748" s="150" t="s">
        <v>10</v>
      </c>
      <c r="F748" s="150"/>
      <c r="G748" s="93" t="s">
        <v>2</v>
      </c>
      <c r="H748" s="94">
        <v>1</v>
      </c>
      <c r="I748" s="95">
        <v>320.38</v>
      </c>
      <c r="J748" s="95">
        <v>320.38</v>
      </c>
    </row>
    <row r="749" spans="1:10" x14ac:dyDescent="0.25">
      <c r="A749" s="126"/>
      <c r="B749" s="126"/>
      <c r="C749" s="126"/>
      <c r="D749" s="126"/>
      <c r="E749" s="126" t="s">
        <v>740</v>
      </c>
      <c r="F749" s="90">
        <v>11.276314547342585</v>
      </c>
      <c r="G749" s="126" t="s">
        <v>741</v>
      </c>
      <c r="H749" s="90">
        <v>12.61</v>
      </c>
      <c r="I749" s="126" t="s">
        <v>742</v>
      </c>
      <c r="J749" s="90">
        <v>23.89</v>
      </c>
    </row>
    <row r="750" spans="1:10" x14ac:dyDescent="0.25">
      <c r="A750" s="126"/>
      <c r="B750" s="126"/>
      <c r="C750" s="126"/>
      <c r="D750" s="126"/>
      <c r="E750" s="126" t="s">
        <v>743</v>
      </c>
      <c r="F750" s="90">
        <v>72.010000000000005</v>
      </c>
      <c r="G750" s="126"/>
      <c r="H750" s="149" t="s">
        <v>744</v>
      </c>
      <c r="I750" s="149"/>
      <c r="J750" s="90">
        <v>426.05</v>
      </c>
    </row>
    <row r="751" spans="1:10" ht="14.4" thickBot="1" x14ac:dyDescent="0.3">
      <c r="A751" s="119"/>
      <c r="B751" s="119"/>
      <c r="C751" s="119"/>
      <c r="D751" s="119"/>
      <c r="E751" s="119"/>
      <c r="F751" s="119"/>
      <c r="G751" s="119" t="s">
        <v>745</v>
      </c>
      <c r="H751" s="91">
        <v>17</v>
      </c>
      <c r="I751" s="119" t="s">
        <v>746</v>
      </c>
      <c r="J751" s="120">
        <v>7242.85</v>
      </c>
    </row>
    <row r="752" spans="1:10" ht="14.4" thickTop="1" x14ac:dyDescent="0.25">
      <c r="A752" s="4"/>
      <c r="B752" s="4"/>
      <c r="C752" s="4"/>
      <c r="D752" s="4"/>
      <c r="E752" s="4"/>
      <c r="F752" s="4"/>
      <c r="G752" s="4"/>
      <c r="H752" s="4"/>
      <c r="I752" s="4"/>
      <c r="J752" s="4"/>
    </row>
    <row r="753" spans="1:10" x14ac:dyDescent="0.25">
      <c r="A753" s="117" t="s">
        <v>346</v>
      </c>
      <c r="B753" s="97" t="s">
        <v>1</v>
      </c>
      <c r="C753" s="117" t="s">
        <v>206</v>
      </c>
      <c r="D753" s="117" t="s">
        <v>0</v>
      </c>
      <c r="E753" s="141" t="s">
        <v>3</v>
      </c>
      <c r="F753" s="141"/>
      <c r="G753" s="98" t="s">
        <v>207</v>
      </c>
      <c r="H753" s="97" t="s">
        <v>208</v>
      </c>
      <c r="I753" s="97" t="s">
        <v>209</v>
      </c>
      <c r="J753" s="97" t="s">
        <v>167</v>
      </c>
    </row>
    <row r="754" spans="1:10" ht="26.4" x14ac:dyDescent="0.25">
      <c r="A754" s="124" t="s">
        <v>717</v>
      </c>
      <c r="B754" s="2" t="s">
        <v>347</v>
      </c>
      <c r="C754" s="124" t="s">
        <v>251</v>
      </c>
      <c r="D754" s="124" t="s">
        <v>348</v>
      </c>
      <c r="E754" s="151" t="s">
        <v>913</v>
      </c>
      <c r="F754" s="151"/>
      <c r="G754" s="3" t="s">
        <v>2</v>
      </c>
      <c r="H754" s="85">
        <v>1</v>
      </c>
      <c r="I754" s="83">
        <v>274.10000000000002</v>
      </c>
      <c r="J754" s="83">
        <v>274.10000000000002</v>
      </c>
    </row>
    <row r="755" spans="1:10" ht="26.4" x14ac:dyDescent="0.25">
      <c r="A755" s="125" t="s">
        <v>719</v>
      </c>
      <c r="B755" s="86" t="s">
        <v>920</v>
      </c>
      <c r="C755" s="125" t="s">
        <v>251</v>
      </c>
      <c r="D755" s="125" t="s">
        <v>921</v>
      </c>
      <c r="E755" s="152" t="s">
        <v>4</v>
      </c>
      <c r="F755" s="152"/>
      <c r="G755" s="87" t="s">
        <v>5</v>
      </c>
      <c r="H755" s="88">
        <v>0.94850000000000001</v>
      </c>
      <c r="I755" s="89">
        <v>20.23</v>
      </c>
      <c r="J755" s="89">
        <v>19.18</v>
      </c>
    </row>
    <row r="756" spans="1:10" ht="26.4" x14ac:dyDescent="0.25">
      <c r="A756" s="125" t="s">
        <v>719</v>
      </c>
      <c r="B756" s="86" t="s">
        <v>755</v>
      </c>
      <c r="C756" s="125" t="s">
        <v>251</v>
      </c>
      <c r="D756" s="125" t="s">
        <v>9</v>
      </c>
      <c r="E756" s="152" t="s">
        <v>4</v>
      </c>
      <c r="F756" s="152"/>
      <c r="G756" s="87" t="s">
        <v>5</v>
      </c>
      <c r="H756" s="88">
        <v>0.29880000000000001</v>
      </c>
      <c r="I756" s="89">
        <v>16.329999999999998</v>
      </c>
      <c r="J756" s="89">
        <v>4.87</v>
      </c>
    </row>
    <row r="757" spans="1:10" ht="26.4" x14ac:dyDescent="0.25">
      <c r="A757" s="123" t="s">
        <v>758</v>
      </c>
      <c r="B757" s="92" t="s">
        <v>944</v>
      </c>
      <c r="C757" s="123" t="s">
        <v>251</v>
      </c>
      <c r="D757" s="123" t="s">
        <v>945</v>
      </c>
      <c r="E757" s="150" t="s">
        <v>10</v>
      </c>
      <c r="F757" s="150"/>
      <c r="G757" s="93" t="s">
        <v>2</v>
      </c>
      <c r="H757" s="94">
        <v>1</v>
      </c>
      <c r="I757" s="95">
        <v>155.31</v>
      </c>
      <c r="J757" s="95">
        <v>155.31</v>
      </c>
    </row>
    <row r="758" spans="1:10" ht="39.6" x14ac:dyDescent="0.25">
      <c r="A758" s="123" t="s">
        <v>758</v>
      </c>
      <c r="B758" s="92" t="s">
        <v>926</v>
      </c>
      <c r="C758" s="123" t="s">
        <v>251</v>
      </c>
      <c r="D758" s="123" t="s">
        <v>927</v>
      </c>
      <c r="E758" s="150" t="s">
        <v>10</v>
      </c>
      <c r="F758" s="150"/>
      <c r="G758" s="93" t="s">
        <v>2</v>
      </c>
      <c r="H758" s="94">
        <v>6</v>
      </c>
      <c r="I758" s="95">
        <v>15.79</v>
      </c>
      <c r="J758" s="95">
        <v>94.74</v>
      </c>
    </row>
    <row r="759" spans="1:10" x14ac:dyDescent="0.25">
      <c r="A759" s="126"/>
      <c r="B759" s="126"/>
      <c r="C759" s="126"/>
      <c r="D759" s="126"/>
      <c r="E759" s="126" t="s">
        <v>740</v>
      </c>
      <c r="F759" s="90">
        <v>8.2837723024638912</v>
      </c>
      <c r="G759" s="126" t="s">
        <v>741</v>
      </c>
      <c r="H759" s="90">
        <v>9.27</v>
      </c>
      <c r="I759" s="126" t="s">
        <v>742</v>
      </c>
      <c r="J759" s="90">
        <v>17.55</v>
      </c>
    </row>
    <row r="760" spans="1:10" x14ac:dyDescent="0.25">
      <c r="A760" s="126"/>
      <c r="B760" s="126"/>
      <c r="C760" s="126"/>
      <c r="D760" s="126"/>
      <c r="E760" s="126" t="s">
        <v>743</v>
      </c>
      <c r="F760" s="90">
        <v>55.75</v>
      </c>
      <c r="G760" s="126"/>
      <c r="H760" s="149" t="s">
        <v>744</v>
      </c>
      <c r="I760" s="149"/>
      <c r="J760" s="90">
        <v>329.85</v>
      </c>
    </row>
    <row r="761" spans="1:10" ht="14.4" thickBot="1" x14ac:dyDescent="0.3">
      <c r="A761" s="119"/>
      <c r="B761" s="119"/>
      <c r="C761" s="119"/>
      <c r="D761" s="119"/>
      <c r="E761" s="119"/>
      <c r="F761" s="119"/>
      <c r="G761" s="119" t="s">
        <v>745</v>
      </c>
      <c r="H761" s="91">
        <v>6</v>
      </c>
      <c r="I761" s="119" t="s">
        <v>746</v>
      </c>
      <c r="J761" s="120">
        <v>1979.1</v>
      </c>
    </row>
    <row r="762" spans="1:10" ht="14.4" thickTop="1" x14ac:dyDescent="0.25">
      <c r="A762" s="4"/>
      <c r="B762" s="4"/>
      <c r="C762" s="4"/>
      <c r="D762" s="4"/>
      <c r="E762" s="4"/>
      <c r="F762" s="4"/>
      <c r="G762" s="4"/>
      <c r="H762" s="4"/>
      <c r="I762" s="4"/>
      <c r="J762" s="4"/>
    </row>
    <row r="763" spans="1:10" x14ac:dyDescent="0.25">
      <c r="A763" s="117" t="s">
        <v>349</v>
      </c>
      <c r="B763" s="97" t="s">
        <v>1</v>
      </c>
      <c r="C763" s="117" t="s">
        <v>206</v>
      </c>
      <c r="D763" s="117" t="s">
        <v>0</v>
      </c>
      <c r="E763" s="141" t="s">
        <v>3</v>
      </c>
      <c r="F763" s="141"/>
      <c r="G763" s="98" t="s">
        <v>207</v>
      </c>
      <c r="H763" s="97" t="s">
        <v>208</v>
      </c>
      <c r="I763" s="97" t="s">
        <v>209</v>
      </c>
      <c r="J763" s="97" t="s">
        <v>167</v>
      </c>
    </row>
    <row r="764" spans="1:10" ht="39.6" x14ac:dyDescent="0.25">
      <c r="A764" s="124" t="s">
        <v>717</v>
      </c>
      <c r="B764" s="2" t="s">
        <v>350</v>
      </c>
      <c r="C764" s="124" t="s">
        <v>251</v>
      </c>
      <c r="D764" s="124" t="s">
        <v>351</v>
      </c>
      <c r="E764" s="151" t="s">
        <v>913</v>
      </c>
      <c r="F764" s="151"/>
      <c r="G764" s="3" t="s">
        <v>2</v>
      </c>
      <c r="H764" s="85">
        <v>1</v>
      </c>
      <c r="I764" s="83">
        <v>339.72</v>
      </c>
      <c r="J764" s="83">
        <v>339.72</v>
      </c>
    </row>
    <row r="765" spans="1:10" ht="26.4" x14ac:dyDescent="0.25">
      <c r="A765" s="125" t="s">
        <v>719</v>
      </c>
      <c r="B765" s="86" t="s">
        <v>948</v>
      </c>
      <c r="C765" s="125" t="s">
        <v>251</v>
      </c>
      <c r="D765" s="125" t="s">
        <v>949</v>
      </c>
      <c r="E765" s="152" t="s">
        <v>913</v>
      </c>
      <c r="F765" s="152"/>
      <c r="G765" s="87" t="s">
        <v>2</v>
      </c>
      <c r="H765" s="88">
        <v>1</v>
      </c>
      <c r="I765" s="89">
        <v>146.87</v>
      </c>
      <c r="J765" s="89">
        <v>146.87</v>
      </c>
    </row>
    <row r="766" spans="1:10" ht="26.4" x14ac:dyDescent="0.25">
      <c r="A766" s="125" t="s">
        <v>719</v>
      </c>
      <c r="B766" s="86" t="s">
        <v>946</v>
      </c>
      <c r="C766" s="125" t="s">
        <v>251</v>
      </c>
      <c r="D766" s="125" t="s">
        <v>947</v>
      </c>
      <c r="E766" s="152" t="s">
        <v>913</v>
      </c>
      <c r="F766" s="152"/>
      <c r="G766" s="87" t="s">
        <v>2</v>
      </c>
      <c r="H766" s="88">
        <v>1</v>
      </c>
      <c r="I766" s="89">
        <v>52.36</v>
      </c>
      <c r="J766" s="89">
        <v>52.36</v>
      </c>
    </row>
    <row r="767" spans="1:10" ht="26.4" x14ac:dyDescent="0.25">
      <c r="A767" s="125" t="s">
        <v>719</v>
      </c>
      <c r="B767" s="86" t="s">
        <v>950</v>
      </c>
      <c r="C767" s="125" t="s">
        <v>251</v>
      </c>
      <c r="D767" s="125" t="s">
        <v>951</v>
      </c>
      <c r="E767" s="152" t="s">
        <v>913</v>
      </c>
      <c r="F767" s="152"/>
      <c r="G767" s="87" t="s">
        <v>2</v>
      </c>
      <c r="H767" s="88">
        <v>1</v>
      </c>
      <c r="I767" s="89">
        <v>140.49</v>
      </c>
      <c r="J767" s="89">
        <v>140.49</v>
      </c>
    </row>
    <row r="768" spans="1:10" x14ac:dyDescent="0.25">
      <c r="A768" s="126"/>
      <c r="B768" s="126"/>
      <c r="C768" s="126"/>
      <c r="D768" s="126"/>
      <c r="E768" s="126" t="s">
        <v>740</v>
      </c>
      <c r="F768" s="90">
        <v>8.5716982999999995</v>
      </c>
      <c r="G768" s="126" t="s">
        <v>741</v>
      </c>
      <c r="H768" s="90">
        <v>9.59</v>
      </c>
      <c r="I768" s="126" t="s">
        <v>742</v>
      </c>
      <c r="J768" s="90">
        <v>18.16</v>
      </c>
    </row>
    <row r="769" spans="1:10" x14ac:dyDescent="0.25">
      <c r="A769" s="126"/>
      <c r="B769" s="126"/>
      <c r="C769" s="126"/>
      <c r="D769" s="126"/>
      <c r="E769" s="126" t="s">
        <v>743</v>
      </c>
      <c r="F769" s="90">
        <v>69.09</v>
      </c>
      <c r="G769" s="126"/>
      <c r="H769" s="149" t="s">
        <v>744</v>
      </c>
      <c r="I769" s="149"/>
      <c r="J769" s="90">
        <v>408.81</v>
      </c>
    </row>
    <row r="770" spans="1:10" ht="14.4" thickBot="1" x14ac:dyDescent="0.3">
      <c r="A770" s="119"/>
      <c r="B770" s="119"/>
      <c r="C770" s="119"/>
      <c r="D770" s="119"/>
      <c r="E770" s="119"/>
      <c r="F770" s="119"/>
      <c r="G770" s="119" t="s">
        <v>745</v>
      </c>
      <c r="H770" s="91">
        <v>4</v>
      </c>
      <c r="I770" s="119" t="s">
        <v>746</v>
      </c>
      <c r="J770" s="120">
        <v>1635.24</v>
      </c>
    </row>
    <row r="771" spans="1:10" ht="14.4" thickTop="1" x14ac:dyDescent="0.25">
      <c r="A771" s="4"/>
      <c r="B771" s="4"/>
      <c r="C771" s="4"/>
      <c r="D771" s="4"/>
      <c r="E771" s="4"/>
      <c r="F771" s="4"/>
      <c r="G771" s="4"/>
      <c r="H771" s="4"/>
      <c r="I771" s="4"/>
      <c r="J771" s="4"/>
    </row>
    <row r="772" spans="1:10" x14ac:dyDescent="0.25">
      <c r="A772" s="117" t="s">
        <v>352</v>
      </c>
      <c r="B772" s="97" t="s">
        <v>1</v>
      </c>
      <c r="C772" s="117" t="s">
        <v>206</v>
      </c>
      <c r="D772" s="117" t="s">
        <v>0</v>
      </c>
      <c r="E772" s="141" t="s">
        <v>3</v>
      </c>
      <c r="F772" s="141"/>
      <c r="G772" s="98" t="s">
        <v>207</v>
      </c>
      <c r="H772" s="97" t="s">
        <v>208</v>
      </c>
      <c r="I772" s="97" t="s">
        <v>209</v>
      </c>
      <c r="J772" s="97" t="s">
        <v>167</v>
      </c>
    </row>
    <row r="773" spans="1:10" ht="26.4" x14ac:dyDescent="0.25">
      <c r="A773" s="124" t="s">
        <v>717</v>
      </c>
      <c r="B773" s="2" t="s">
        <v>353</v>
      </c>
      <c r="C773" s="124" t="s">
        <v>251</v>
      </c>
      <c r="D773" s="124" t="s">
        <v>354</v>
      </c>
      <c r="E773" s="151" t="s">
        <v>913</v>
      </c>
      <c r="F773" s="151"/>
      <c r="G773" s="3" t="s">
        <v>2</v>
      </c>
      <c r="H773" s="85">
        <v>1</v>
      </c>
      <c r="I773" s="83">
        <v>253.28</v>
      </c>
      <c r="J773" s="83">
        <v>253.28</v>
      </c>
    </row>
    <row r="774" spans="1:10" ht="26.4" x14ac:dyDescent="0.25">
      <c r="A774" s="125" t="s">
        <v>719</v>
      </c>
      <c r="B774" s="86" t="s">
        <v>920</v>
      </c>
      <c r="C774" s="125" t="s">
        <v>251</v>
      </c>
      <c r="D774" s="125" t="s">
        <v>921</v>
      </c>
      <c r="E774" s="152" t="s">
        <v>4</v>
      </c>
      <c r="F774" s="152"/>
      <c r="G774" s="87" t="s">
        <v>5</v>
      </c>
      <c r="H774" s="88">
        <v>0.87880000000000003</v>
      </c>
      <c r="I774" s="89">
        <v>20.23</v>
      </c>
      <c r="J774" s="89">
        <v>17.77</v>
      </c>
    </row>
    <row r="775" spans="1:10" ht="26.4" x14ac:dyDescent="0.25">
      <c r="A775" s="125" t="s">
        <v>719</v>
      </c>
      <c r="B775" s="86" t="s">
        <v>755</v>
      </c>
      <c r="C775" s="125" t="s">
        <v>251</v>
      </c>
      <c r="D775" s="125" t="s">
        <v>9</v>
      </c>
      <c r="E775" s="152" t="s">
        <v>4</v>
      </c>
      <c r="F775" s="152"/>
      <c r="G775" s="87" t="s">
        <v>5</v>
      </c>
      <c r="H775" s="88">
        <v>0.44429999999999997</v>
      </c>
      <c r="I775" s="89">
        <v>16.329999999999998</v>
      </c>
      <c r="J775" s="89">
        <v>7.25</v>
      </c>
    </row>
    <row r="776" spans="1:10" x14ac:dyDescent="0.25">
      <c r="A776" s="123" t="s">
        <v>758</v>
      </c>
      <c r="B776" s="92" t="s">
        <v>952</v>
      </c>
      <c r="C776" s="123" t="s">
        <v>251</v>
      </c>
      <c r="D776" s="123" t="s">
        <v>953</v>
      </c>
      <c r="E776" s="150" t="s">
        <v>10</v>
      </c>
      <c r="F776" s="150"/>
      <c r="G776" s="93" t="s">
        <v>2</v>
      </c>
      <c r="H776" s="94">
        <v>1</v>
      </c>
      <c r="I776" s="95">
        <v>127.19</v>
      </c>
      <c r="J776" s="95">
        <v>127.19</v>
      </c>
    </row>
    <row r="777" spans="1:10" ht="39.6" x14ac:dyDescent="0.25">
      <c r="A777" s="123" t="s">
        <v>758</v>
      </c>
      <c r="B777" s="92" t="s">
        <v>926</v>
      </c>
      <c r="C777" s="123" t="s">
        <v>251</v>
      </c>
      <c r="D777" s="123" t="s">
        <v>927</v>
      </c>
      <c r="E777" s="150" t="s">
        <v>10</v>
      </c>
      <c r="F777" s="150"/>
      <c r="G777" s="93" t="s">
        <v>2</v>
      </c>
      <c r="H777" s="94">
        <v>6</v>
      </c>
      <c r="I777" s="95">
        <v>15.79</v>
      </c>
      <c r="J777" s="95">
        <v>94.74</v>
      </c>
    </row>
    <row r="778" spans="1:10" x14ac:dyDescent="0.25">
      <c r="A778" s="123" t="s">
        <v>758</v>
      </c>
      <c r="B778" s="92" t="s">
        <v>954</v>
      </c>
      <c r="C778" s="123" t="s">
        <v>251</v>
      </c>
      <c r="D778" s="123" t="s">
        <v>955</v>
      </c>
      <c r="E778" s="150" t="s">
        <v>10</v>
      </c>
      <c r="F778" s="150"/>
      <c r="G778" s="93" t="s">
        <v>301</v>
      </c>
      <c r="H778" s="94">
        <v>7.6499999999999999E-2</v>
      </c>
      <c r="I778" s="95">
        <v>82.86</v>
      </c>
      <c r="J778" s="95">
        <v>6.33</v>
      </c>
    </row>
    <row r="779" spans="1:10" x14ac:dyDescent="0.25">
      <c r="A779" s="126"/>
      <c r="B779" s="126"/>
      <c r="C779" s="126"/>
      <c r="D779" s="126"/>
      <c r="E779" s="126" t="s">
        <v>740</v>
      </c>
      <c r="F779" s="90">
        <v>8.5244973095440386</v>
      </c>
      <c r="G779" s="126" t="s">
        <v>741</v>
      </c>
      <c r="H779" s="90">
        <v>9.5399999999999991</v>
      </c>
      <c r="I779" s="126" t="s">
        <v>742</v>
      </c>
      <c r="J779" s="90">
        <v>18.059999999999999</v>
      </c>
    </row>
    <row r="780" spans="1:10" x14ac:dyDescent="0.25">
      <c r="A780" s="126"/>
      <c r="B780" s="126"/>
      <c r="C780" s="126"/>
      <c r="D780" s="126"/>
      <c r="E780" s="126" t="s">
        <v>743</v>
      </c>
      <c r="F780" s="90">
        <v>51.51</v>
      </c>
      <c r="G780" s="126"/>
      <c r="H780" s="149" t="s">
        <v>744</v>
      </c>
      <c r="I780" s="149"/>
      <c r="J780" s="90">
        <v>304.79000000000002</v>
      </c>
    </row>
    <row r="781" spans="1:10" ht="14.4" thickBot="1" x14ac:dyDescent="0.3">
      <c r="A781" s="119"/>
      <c r="B781" s="119"/>
      <c r="C781" s="119"/>
      <c r="D781" s="119"/>
      <c r="E781" s="119"/>
      <c r="F781" s="119"/>
      <c r="G781" s="119" t="s">
        <v>745</v>
      </c>
      <c r="H781" s="91">
        <v>5</v>
      </c>
      <c r="I781" s="119" t="s">
        <v>746</v>
      </c>
      <c r="J781" s="120">
        <v>1523.95</v>
      </c>
    </row>
    <row r="782" spans="1:10" ht="14.4" thickTop="1" x14ac:dyDescent="0.25">
      <c r="A782" s="4"/>
      <c r="B782" s="4"/>
      <c r="C782" s="4"/>
      <c r="D782" s="4"/>
      <c r="E782" s="4"/>
      <c r="F782" s="4"/>
      <c r="G782" s="4"/>
      <c r="H782" s="4"/>
      <c r="I782" s="4"/>
      <c r="J782" s="4"/>
    </row>
    <row r="783" spans="1:10" x14ac:dyDescent="0.25">
      <c r="A783" s="117" t="s">
        <v>355</v>
      </c>
      <c r="B783" s="97" t="s">
        <v>1</v>
      </c>
      <c r="C783" s="117" t="s">
        <v>206</v>
      </c>
      <c r="D783" s="117" t="s">
        <v>0</v>
      </c>
      <c r="E783" s="141" t="s">
        <v>3</v>
      </c>
      <c r="F783" s="141"/>
      <c r="G783" s="98" t="s">
        <v>207</v>
      </c>
      <c r="H783" s="97" t="s">
        <v>208</v>
      </c>
      <c r="I783" s="97" t="s">
        <v>209</v>
      </c>
      <c r="J783" s="97" t="s">
        <v>167</v>
      </c>
    </row>
    <row r="784" spans="1:10" ht="26.4" x14ac:dyDescent="0.25">
      <c r="A784" s="124" t="s">
        <v>717</v>
      </c>
      <c r="B784" s="2" t="s">
        <v>356</v>
      </c>
      <c r="C784" s="124" t="s">
        <v>213</v>
      </c>
      <c r="D784" s="124" t="s">
        <v>357</v>
      </c>
      <c r="E784" s="151" t="s">
        <v>913</v>
      </c>
      <c r="F784" s="151"/>
      <c r="G784" s="3" t="s">
        <v>218</v>
      </c>
      <c r="H784" s="85">
        <v>1</v>
      </c>
      <c r="I784" s="83">
        <v>424.15</v>
      </c>
      <c r="J784" s="83">
        <v>424.15</v>
      </c>
    </row>
    <row r="785" spans="1:10" ht="26.4" x14ac:dyDescent="0.25">
      <c r="A785" s="125" t="s">
        <v>719</v>
      </c>
      <c r="B785" s="86" t="s">
        <v>920</v>
      </c>
      <c r="C785" s="125" t="s">
        <v>251</v>
      </c>
      <c r="D785" s="125" t="s">
        <v>921</v>
      </c>
      <c r="E785" s="152" t="s">
        <v>4</v>
      </c>
      <c r="F785" s="152"/>
      <c r="G785" s="87" t="s">
        <v>5</v>
      </c>
      <c r="H785" s="88">
        <v>1.8</v>
      </c>
      <c r="I785" s="89">
        <v>20.23</v>
      </c>
      <c r="J785" s="89">
        <v>36.409999999999997</v>
      </c>
    </row>
    <row r="786" spans="1:10" ht="26.4" x14ac:dyDescent="0.25">
      <c r="A786" s="125" t="s">
        <v>719</v>
      </c>
      <c r="B786" s="86" t="s">
        <v>755</v>
      </c>
      <c r="C786" s="125" t="s">
        <v>251</v>
      </c>
      <c r="D786" s="125" t="s">
        <v>9</v>
      </c>
      <c r="E786" s="152" t="s">
        <v>4</v>
      </c>
      <c r="F786" s="152"/>
      <c r="G786" s="87" t="s">
        <v>5</v>
      </c>
      <c r="H786" s="88">
        <v>1.8</v>
      </c>
      <c r="I786" s="89">
        <v>16.329999999999998</v>
      </c>
      <c r="J786" s="89">
        <v>29.39</v>
      </c>
    </row>
    <row r="787" spans="1:10" ht="26.4" x14ac:dyDescent="0.25">
      <c r="A787" s="125" t="s">
        <v>719</v>
      </c>
      <c r="B787" s="86" t="s">
        <v>1869</v>
      </c>
      <c r="C787" s="125" t="s">
        <v>213</v>
      </c>
      <c r="D787" s="125" t="s">
        <v>956</v>
      </c>
      <c r="E787" s="152" t="s">
        <v>913</v>
      </c>
      <c r="F787" s="152"/>
      <c r="G787" s="87" t="s">
        <v>218</v>
      </c>
      <c r="H787" s="88">
        <v>1</v>
      </c>
      <c r="I787" s="89">
        <v>14.79</v>
      </c>
      <c r="J787" s="89">
        <v>14.79</v>
      </c>
    </row>
    <row r="788" spans="1:10" x14ac:dyDescent="0.25">
      <c r="A788" s="123" t="s">
        <v>758</v>
      </c>
      <c r="B788" s="92" t="s">
        <v>957</v>
      </c>
      <c r="C788" s="123" t="s">
        <v>251</v>
      </c>
      <c r="D788" s="123" t="s">
        <v>958</v>
      </c>
      <c r="E788" s="150" t="s">
        <v>10</v>
      </c>
      <c r="F788" s="150"/>
      <c r="G788" s="93" t="s">
        <v>2</v>
      </c>
      <c r="H788" s="94">
        <v>1</v>
      </c>
      <c r="I788" s="95">
        <v>34.950000000000003</v>
      </c>
      <c r="J788" s="95">
        <v>34.950000000000003</v>
      </c>
    </row>
    <row r="789" spans="1:10" x14ac:dyDescent="0.25">
      <c r="A789" s="123" t="s">
        <v>758</v>
      </c>
      <c r="B789" s="92" t="s">
        <v>959</v>
      </c>
      <c r="C789" s="123" t="s">
        <v>770</v>
      </c>
      <c r="D789" s="123" t="s">
        <v>960</v>
      </c>
      <c r="E789" s="150" t="s">
        <v>10</v>
      </c>
      <c r="F789" s="150"/>
      <c r="G789" s="93" t="s">
        <v>546</v>
      </c>
      <c r="H789" s="94">
        <v>1</v>
      </c>
      <c r="I789" s="95">
        <v>136.75</v>
      </c>
      <c r="J789" s="95">
        <v>136.75</v>
      </c>
    </row>
    <row r="790" spans="1:10" x14ac:dyDescent="0.25">
      <c r="A790" s="123" t="s">
        <v>758</v>
      </c>
      <c r="B790" s="92" t="s">
        <v>961</v>
      </c>
      <c r="C790" s="123" t="s">
        <v>251</v>
      </c>
      <c r="D790" s="123" t="s">
        <v>962</v>
      </c>
      <c r="E790" s="150" t="s">
        <v>10</v>
      </c>
      <c r="F790" s="150"/>
      <c r="G790" s="93" t="s">
        <v>2</v>
      </c>
      <c r="H790" s="94">
        <v>1</v>
      </c>
      <c r="I790" s="95">
        <v>139.80000000000001</v>
      </c>
      <c r="J790" s="95">
        <v>139.80000000000001</v>
      </c>
    </row>
    <row r="791" spans="1:10" x14ac:dyDescent="0.25">
      <c r="A791" s="123" t="s">
        <v>758</v>
      </c>
      <c r="B791" s="92" t="s">
        <v>963</v>
      </c>
      <c r="C791" s="123" t="s">
        <v>251</v>
      </c>
      <c r="D791" s="123" t="s">
        <v>964</v>
      </c>
      <c r="E791" s="150" t="s">
        <v>10</v>
      </c>
      <c r="F791" s="150"/>
      <c r="G791" s="93" t="s">
        <v>2</v>
      </c>
      <c r="H791" s="94">
        <v>1</v>
      </c>
      <c r="I791" s="95">
        <v>32.06</v>
      </c>
      <c r="J791" s="95">
        <v>32.06</v>
      </c>
    </row>
    <row r="792" spans="1:10" x14ac:dyDescent="0.25">
      <c r="A792" s="126"/>
      <c r="B792" s="126"/>
      <c r="C792" s="126"/>
      <c r="D792" s="126"/>
      <c r="E792" s="126" t="s">
        <v>740</v>
      </c>
      <c r="F792" s="90">
        <v>22.651751156424055</v>
      </c>
      <c r="G792" s="126" t="s">
        <v>741</v>
      </c>
      <c r="H792" s="90">
        <v>25.34</v>
      </c>
      <c r="I792" s="126" t="s">
        <v>742</v>
      </c>
      <c r="J792" s="90">
        <v>47.99</v>
      </c>
    </row>
    <row r="793" spans="1:10" x14ac:dyDescent="0.25">
      <c r="A793" s="126"/>
      <c r="B793" s="126"/>
      <c r="C793" s="126"/>
      <c r="D793" s="126"/>
      <c r="E793" s="126" t="s">
        <v>743</v>
      </c>
      <c r="F793" s="90">
        <v>86.27</v>
      </c>
      <c r="G793" s="126"/>
      <c r="H793" s="149" t="s">
        <v>744</v>
      </c>
      <c r="I793" s="149"/>
      <c r="J793" s="90">
        <v>510.42</v>
      </c>
    </row>
    <row r="794" spans="1:10" ht="14.4" thickBot="1" x14ac:dyDescent="0.3">
      <c r="A794" s="119"/>
      <c r="B794" s="119"/>
      <c r="C794" s="119"/>
      <c r="D794" s="119"/>
      <c r="E794" s="119"/>
      <c r="F794" s="119"/>
      <c r="G794" s="119" t="s">
        <v>745</v>
      </c>
      <c r="H794" s="91">
        <v>6</v>
      </c>
      <c r="I794" s="119" t="s">
        <v>746</v>
      </c>
      <c r="J794" s="120">
        <v>3062.52</v>
      </c>
    </row>
    <row r="795" spans="1:10" ht="14.4" thickTop="1" x14ac:dyDescent="0.25">
      <c r="A795" s="4"/>
      <c r="B795" s="4"/>
      <c r="C795" s="4"/>
      <c r="D795" s="4"/>
      <c r="E795" s="4"/>
      <c r="F795" s="4"/>
      <c r="G795" s="4"/>
      <c r="H795" s="4"/>
      <c r="I795" s="4"/>
      <c r="J795" s="4"/>
    </row>
    <row r="796" spans="1:10" x14ac:dyDescent="0.25">
      <c r="A796" s="117" t="s">
        <v>358</v>
      </c>
      <c r="B796" s="97" t="s">
        <v>1</v>
      </c>
      <c r="C796" s="117" t="s">
        <v>206</v>
      </c>
      <c r="D796" s="117" t="s">
        <v>0</v>
      </c>
      <c r="E796" s="141" t="s">
        <v>3</v>
      </c>
      <c r="F796" s="141"/>
      <c r="G796" s="98" t="s">
        <v>207</v>
      </c>
      <c r="H796" s="97" t="s">
        <v>208</v>
      </c>
      <c r="I796" s="97" t="s">
        <v>209</v>
      </c>
      <c r="J796" s="97" t="s">
        <v>167</v>
      </c>
    </row>
    <row r="797" spans="1:10" ht="26.4" x14ac:dyDescent="0.25">
      <c r="A797" s="124" t="s">
        <v>717</v>
      </c>
      <c r="B797" s="2" t="s">
        <v>359</v>
      </c>
      <c r="C797" s="124" t="s">
        <v>251</v>
      </c>
      <c r="D797" s="124" t="s">
        <v>360</v>
      </c>
      <c r="E797" s="151" t="s">
        <v>913</v>
      </c>
      <c r="F797" s="151"/>
      <c r="G797" s="3" t="s">
        <v>2</v>
      </c>
      <c r="H797" s="85">
        <v>1</v>
      </c>
      <c r="I797" s="83">
        <v>284.39</v>
      </c>
      <c r="J797" s="83">
        <v>284.39</v>
      </c>
    </row>
    <row r="798" spans="1:10" ht="26.4" x14ac:dyDescent="0.25">
      <c r="A798" s="125" t="s">
        <v>719</v>
      </c>
      <c r="B798" s="86" t="s">
        <v>920</v>
      </c>
      <c r="C798" s="125" t="s">
        <v>251</v>
      </c>
      <c r="D798" s="125" t="s">
        <v>921</v>
      </c>
      <c r="E798" s="152" t="s">
        <v>4</v>
      </c>
      <c r="F798" s="152"/>
      <c r="G798" s="87" t="s">
        <v>5</v>
      </c>
      <c r="H798" s="88">
        <v>0.94850000000000001</v>
      </c>
      <c r="I798" s="89">
        <v>20.23</v>
      </c>
      <c r="J798" s="89">
        <v>19.18</v>
      </c>
    </row>
    <row r="799" spans="1:10" ht="26.4" x14ac:dyDescent="0.25">
      <c r="A799" s="125" t="s">
        <v>719</v>
      </c>
      <c r="B799" s="86" t="s">
        <v>755</v>
      </c>
      <c r="C799" s="125" t="s">
        <v>251</v>
      </c>
      <c r="D799" s="125" t="s">
        <v>9</v>
      </c>
      <c r="E799" s="152" t="s">
        <v>4</v>
      </c>
      <c r="F799" s="152"/>
      <c r="G799" s="87" t="s">
        <v>5</v>
      </c>
      <c r="H799" s="88">
        <v>0.29880000000000001</v>
      </c>
      <c r="I799" s="89">
        <v>16.329999999999998</v>
      </c>
      <c r="J799" s="89">
        <v>4.87</v>
      </c>
    </row>
    <row r="800" spans="1:10" ht="26.4" x14ac:dyDescent="0.25">
      <c r="A800" s="123" t="s">
        <v>758</v>
      </c>
      <c r="B800" s="92" t="s">
        <v>965</v>
      </c>
      <c r="C800" s="123" t="s">
        <v>251</v>
      </c>
      <c r="D800" s="123" t="s">
        <v>966</v>
      </c>
      <c r="E800" s="150" t="s">
        <v>10</v>
      </c>
      <c r="F800" s="150"/>
      <c r="G800" s="93" t="s">
        <v>2</v>
      </c>
      <c r="H800" s="94">
        <v>1</v>
      </c>
      <c r="I800" s="95">
        <v>165.6</v>
      </c>
      <c r="J800" s="95">
        <v>165.6</v>
      </c>
    </row>
    <row r="801" spans="1:10" ht="39.6" x14ac:dyDescent="0.25">
      <c r="A801" s="123" t="s">
        <v>758</v>
      </c>
      <c r="B801" s="92" t="s">
        <v>926</v>
      </c>
      <c r="C801" s="123" t="s">
        <v>251</v>
      </c>
      <c r="D801" s="123" t="s">
        <v>927</v>
      </c>
      <c r="E801" s="150" t="s">
        <v>10</v>
      </c>
      <c r="F801" s="150"/>
      <c r="G801" s="93" t="s">
        <v>2</v>
      </c>
      <c r="H801" s="94">
        <v>6</v>
      </c>
      <c r="I801" s="95">
        <v>15.79</v>
      </c>
      <c r="J801" s="95">
        <v>94.74</v>
      </c>
    </row>
    <row r="802" spans="1:10" x14ac:dyDescent="0.25">
      <c r="A802" s="126"/>
      <c r="B802" s="126"/>
      <c r="C802" s="126"/>
      <c r="D802" s="126"/>
      <c r="E802" s="126" t="s">
        <v>740</v>
      </c>
      <c r="F802" s="90">
        <v>8.2837723024638912</v>
      </c>
      <c r="G802" s="126" t="s">
        <v>741</v>
      </c>
      <c r="H802" s="90">
        <v>9.27</v>
      </c>
      <c r="I802" s="126" t="s">
        <v>742</v>
      </c>
      <c r="J802" s="90">
        <v>17.55</v>
      </c>
    </row>
    <row r="803" spans="1:10" x14ac:dyDescent="0.25">
      <c r="A803" s="126"/>
      <c r="B803" s="126"/>
      <c r="C803" s="126"/>
      <c r="D803" s="126"/>
      <c r="E803" s="126" t="s">
        <v>743</v>
      </c>
      <c r="F803" s="90">
        <v>57.84</v>
      </c>
      <c r="G803" s="126"/>
      <c r="H803" s="149" t="s">
        <v>744</v>
      </c>
      <c r="I803" s="149"/>
      <c r="J803" s="90">
        <v>342.23</v>
      </c>
    </row>
    <row r="804" spans="1:10" ht="14.4" thickBot="1" x14ac:dyDescent="0.3">
      <c r="A804" s="119"/>
      <c r="B804" s="119"/>
      <c r="C804" s="119"/>
      <c r="D804" s="119"/>
      <c r="E804" s="119"/>
      <c r="F804" s="119"/>
      <c r="G804" s="119" t="s">
        <v>745</v>
      </c>
      <c r="H804" s="91">
        <v>6</v>
      </c>
      <c r="I804" s="119" t="s">
        <v>746</v>
      </c>
      <c r="J804" s="120">
        <v>2053.38</v>
      </c>
    </row>
    <row r="805" spans="1:10" ht="14.4" thickTop="1" x14ac:dyDescent="0.25">
      <c r="A805" s="4"/>
      <c r="B805" s="4"/>
      <c r="C805" s="4"/>
      <c r="D805" s="4"/>
      <c r="E805" s="4"/>
      <c r="F805" s="4"/>
      <c r="G805" s="4"/>
      <c r="H805" s="4"/>
      <c r="I805" s="4"/>
      <c r="J805" s="4"/>
    </row>
    <row r="806" spans="1:10" x14ac:dyDescent="0.25">
      <c r="A806" s="116" t="s">
        <v>185</v>
      </c>
      <c r="B806" s="116"/>
      <c r="C806" s="116"/>
      <c r="D806" s="116" t="s">
        <v>186</v>
      </c>
      <c r="E806" s="116"/>
      <c r="F806" s="138"/>
      <c r="G806" s="138"/>
      <c r="H806" s="82"/>
      <c r="I806" s="116"/>
      <c r="J806" s="80">
        <v>232441.88</v>
      </c>
    </row>
    <row r="807" spans="1:10" x14ac:dyDescent="0.25">
      <c r="A807" s="117" t="s">
        <v>361</v>
      </c>
      <c r="B807" s="97" t="s">
        <v>1</v>
      </c>
      <c r="C807" s="117" t="s">
        <v>206</v>
      </c>
      <c r="D807" s="117" t="s">
        <v>0</v>
      </c>
      <c r="E807" s="141" t="s">
        <v>3</v>
      </c>
      <c r="F807" s="141"/>
      <c r="G807" s="98" t="s">
        <v>207</v>
      </c>
      <c r="H807" s="97" t="s">
        <v>208</v>
      </c>
      <c r="I807" s="97" t="s">
        <v>209</v>
      </c>
      <c r="J807" s="97" t="s">
        <v>167</v>
      </c>
    </row>
    <row r="808" spans="1:10" ht="66" x14ac:dyDescent="0.25">
      <c r="A808" s="124" t="s">
        <v>717</v>
      </c>
      <c r="B808" s="2" t="s">
        <v>362</v>
      </c>
      <c r="C808" s="124" t="s">
        <v>251</v>
      </c>
      <c r="D808" s="124" t="s">
        <v>363</v>
      </c>
      <c r="E808" s="151" t="s">
        <v>967</v>
      </c>
      <c r="F808" s="151"/>
      <c r="G808" s="3" t="s">
        <v>226</v>
      </c>
      <c r="H808" s="85">
        <v>1</v>
      </c>
      <c r="I808" s="83">
        <v>454.34</v>
      </c>
      <c r="J808" s="83">
        <v>454.34</v>
      </c>
    </row>
    <row r="809" spans="1:10" ht="26.4" x14ac:dyDescent="0.25">
      <c r="A809" s="125" t="s">
        <v>719</v>
      </c>
      <c r="B809" s="86" t="s">
        <v>829</v>
      </c>
      <c r="C809" s="125" t="s">
        <v>251</v>
      </c>
      <c r="D809" s="125" t="s">
        <v>830</v>
      </c>
      <c r="E809" s="152" t="s">
        <v>4</v>
      </c>
      <c r="F809" s="152"/>
      <c r="G809" s="87" t="s">
        <v>5</v>
      </c>
      <c r="H809" s="88">
        <v>0.96</v>
      </c>
      <c r="I809" s="89">
        <v>20.84</v>
      </c>
      <c r="J809" s="89">
        <v>20</v>
      </c>
    </row>
    <row r="810" spans="1:10" ht="26.4" x14ac:dyDescent="0.25">
      <c r="A810" s="125" t="s">
        <v>719</v>
      </c>
      <c r="B810" s="86" t="s">
        <v>755</v>
      </c>
      <c r="C810" s="125" t="s">
        <v>251</v>
      </c>
      <c r="D810" s="125" t="s">
        <v>9</v>
      </c>
      <c r="E810" s="152" t="s">
        <v>4</v>
      </c>
      <c r="F810" s="152"/>
      <c r="G810" s="87" t="s">
        <v>5</v>
      </c>
      <c r="H810" s="88">
        <v>0.48</v>
      </c>
      <c r="I810" s="89">
        <v>16.329999999999998</v>
      </c>
      <c r="J810" s="89">
        <v>7.83</v>
      </c>
    </row>
    <row r="811" spans="1:10" ht="52.8" x14ac:dyDescent="0.25">
      <c r="A811" s="123" t="s">
        <v>758</v>
      </c>
      <c r="B811" s="92" t="s">
        <v>968</v>
      </c>
      <c r="C811" s="123" t="s">
        <v>251</v>
      </c>
      <c r="D811" s="123" t="s">
        <v>969</v>
      </c>
      <c r="E811" s="150" t="s">
        <v>10</v>
      </c>
      <c r="F811" s="150"/>
      <c r="G811" s="93" t="s">
        <v>2</v>
      </c>
      <c r="H811" s="94">
        <v>0.55600000000000005</v>
      </c>
      <c r="I811" s="95">
        <v>739.16</v>
      </c>
      <c r="J811" s="95">
        <v>410.97</v>
      </c>
    </row>
    <row r="812" spans="1:10" ht="26.4" x14ac:dyDescent="0.25">
      <c r="A812" s="123" t="s">
        <v>758</v>
      </c>
      <c r="B812" s="92" t="s">
        <v>970</v>
      </c>
      <c r="C812" s="123" t="s">
        <v>251</v>
      </c>
      <c r="D812" s="123" t="s">
        <v>971</v>
      </c>
      <c r="E812" s="150" t="s">
        <v>10</v>
      </c>
      <c r="F812" s="150"/>
      <c r="G812" s="93" t="s">
        <v>2</v>
      </c>
      <c r="H812" s="94">
        <v>7.3</v>
      </c>
      <c r="I812" s="95">
        <v>0.17</v>
      </c>
      <c r="J812" s="95">
        <v>1.24</v>
      </c>
    </row>
    <row r="813" spans="1:10" x14ac:dyDescent="0.25">
      <c r="A813" s="123" t="s">
        <v>758</v>
      </c>
      <c r="B813" s="92" t="s">
        <v>972</v>
      </c>
      <c r="C813" s="123" t="s">
        <v>251</v>
      </c>
      <c r="D813" s="123" t="s">
        <v>973</v>
      </c>
      <c r="E813" s="150" t="s">
        <v>10</v>
      </c>
      <c r="F813" s="150"/>
      <c r="G813" s="93" t="s">
        <v>2</v>
      </c>
      <c r="H813" s="94">
        <v>0.56000000000000005</v>
      </c>
      <c r="I813" s="95">
        <v>25.54</v>
      </c>
      <c r="J813" s="95">
        <v>14.3</v>
      </c>
    </row>
    <row r="814" spans="1:10" x14ac:dyDescent="0.25">
      <c r="A814" s="126"/>
      <c r="B814" s="126"/>
      <c r="C814" s="126"/>
      <c r="D814" s="126"/>
      <c r="E814" s="126" t="s">
        <v>740</v>
      </c>
      <c r="F814" s="90">
        <v>9.3033135089209864</v>
      </c>
      <c r="G814" s="126" t="s">
        <v>741</v>
      </c>
      <c r="H814" s="90">
        <v>10.41</v>
      </c>
      <c r="I814" s="126" t="s">
        <v>742</v>
      </c>
      <c r="J814" s="90">
        <v>19.71</v>
      </c>
    </row>
    <row r="815" spans="1:10" x14ac:dyDescent="0.25">
      <c r="A815" s="126"/>
      <c r="B815" s="126"/>
      <c r="C815" s="126"/>
      <c r="D815" s="126"/>
      <c r="E815" s="126" t="s">
        <v>743</v>
      </c>
      <c r="F815" s="90">
        <v>92.41</v>
      </c>
      <c r="G815" s="126"/>
      <c r="H815" s="149" t="s">
        <v>744</v>
      </c>
      <c r="I815" s="149"/>
      <c r="J815" s="90">
        <v>546.75</v>
      </c>
    </row>
    <row r="816" spans="1:10" ht="14.4" thickBot="1" x14ac:dyDescent="0.3">
      <c r="A816" s="119"/>
      <c r="B816" s="119"/>
      <c r="C816" s="119"/>
      <c r="D816" s="119"/>
      <c r="E816" s="119"/>
      <c r="F816" s="119"/>
      <c r="G816" s="119" t="s">
        <v>745</v>
      </c>
      <c r="H816" s="91">
        <v>116.03</v>
      </c>
      <c r="I816" s="119" t="s">
        <v>746</v>
      </c>
      <c r="J816" s="120">
        <v>63439.4</v>
      </c>
    </row>
    <row r="817" spans="1:10" ht="14.4" thickTop="1" x14ac:dyDescent="0.25">
      <c r="A817" s="4"/>
      <c r="B817" s="4"/>
      <c r="C817" s="4"/>
      <c r="D817" s="4"/>
      <c r="E817" s="4"/>
      <c r="F817" s="4"/>
      <c r="G817" s="4"/>
      <c r="H817" s="4"/>
      <c r="I817" s="4"/>
      <c r="J817" s="4"/>
    </row>
    <row r="818" spans="1:10" x14ac:dyDescent="0.25">
      <c r="A818" s="117" t="s">
        <v>364</v>
      </c>
      <c r="B818" s="97" t="s">
        <v>1</v>
      </c>
      <c r="C818" s="117" t="s">
        <v>206</v>
      </c>
      <c r="D818" s="117" t="s">
        <v>0</v>
      </c>
      <c r="E818" s="141" t="s">
        <v>3</v>
      </c>
      <c r="F818" s="141"/>
      <c r="G818" s="98" t="s">
        <v>207</v>
      </c>
      <c r="H818" s="97" t="s">
        <v>208</v>
      </c>
      <c r="I818" s="97" t="s">
        <v>209</v>
      </c>
      <c r="J818" s="97" t="s">
        <v>167</v>
      </c>
    </row>
    <row r="819" spans="1:10" ht="39.6" x14ac:dyDescent="0.25">
      <c r="A819" s="124" t="s">
        <v>717</v>
      </c>
      <c r="B819" s="2" t="s">
        <v>365</v>
      </c>
      <c r="C819" s="124" t="s">
        <v>251</v>
      </c>
      <c r="D819" s="124" t="s">
        <v>366</v>
      </c>
      <c r="E819" s="151" t="s">
        <v>967</v>
      </c>
      <c r="F819" s="151"/>
      <c r="G819" s="3" t="s">
        <v>226</v>
      </c>
      <c r="H819" s="85">
        <v>1</v>
      </c>
      <c r="I819" s="83">
        <v>754.81</v>
      </c>
      <c r="J819" s="83">
        <v>754.81</v>
      </c>
    </row>
    <row r="820" spans="1:10" ht="26.4" x14ac:dyDescent="0.25">
      <c r="A820" s="125" t="s">
        <v>719</v>
      </c>
      <c r="B820" s="86" t="s">
        <v>829</v>
      </c>
      <c r="C820" s="125" t="s">
        <v>251</v>
      </c>
      <c r="D820" s="125" t="s">
        <v>830</v>
      </c>
      <c r="E820" s="152" t="s">
        <v>4</v>
      </c>
      <c r="F820" s="152"/>
      <c r="G820" s="87" t="s">
        <v>5</v>
      </c>
      <c r="H820" s="88">
        <v>1.7070000000000001</v>
      </c>
      <c r="I820" s="89">
        <v>20.84</v>
      </c>
      <c r="J820" s="89">
        <v>35.57</v>
      </c>
    </row>
    <row r="821" spans="1:10" ht="26.4" x14ac:dyDescent="0.25">
      <c r="A821" s="125" t="s">
        <v>719</v>
      </c>
      <c r="B821" s="86" t="s">
        <v>755</v>
      </c>
      <c r="C821" s="125" t="s">
        <v>251</v>
      </c>
      <c r="D821" s="125" t="s">
        <v>9</v>
      </c>
      <c r="E821" s="152" t="s">
        <v>4</v>
      </c>
      <c r="F821" s="152"/>
      <c r="G821" s="87" t="s">
        <v>5</v>
      </c>
      <c r="H821" s="88">
        <v>0.85299999999999998</v>
      </c>
      <c r="I821" s="89">
        <v>16.329999999999998</v>
      </c>
      <c r="J821" s="89">
        <v>13.92</v>
      </c>
    </row>
    <row r="822" spans="1:10" ht="39.6" x14ac:dyDescent="0.25">
      <c r="A822" s="123" t="s">
        <v>758</v>
      </c>
      <c r="B822" s="92" t="s">
        <v>1998</v>
      </c>
      <c r="C822" s="123" t="s">
        <v>251</v>
      </c>
      <c r="D822" s="123" t="s">
        <v>1999</v>
      </c>
      <c r="E822" s="150" t="s">
        <v>10</v>
      </c>
      <c r="F822" s="150"/>
      <c r="G822" s="93" t="s">
        <v>2</v>
      </c>
      <c r="H822" s="94">
        <v>2.0832999999999999</v>
      </c>
      <c r="I822" s="95">
        <v>321.29000000000002</v>
      </c>
      <c r="J822" s="95">
        <v>669.34</v>
      </c>
    </row>
    <row r="823" spans="1:10" ht="26.4" x14ac:dyDescent="0.25">
      <c r="A823" s="123" t="s">
        <v>758</v>
      </c>
      <c r="B823" s="92" t="s">
        <v>970</v>
      </c>
      <c r="C823" s="123" t="s">
        <v>251</v>
      </c>
      <c r="D823" s="123" t="s">
        <v>971</v>
      </c>
      <c r="E823" s="150" t="s">
        <v>10</v>
      </c>
      <c r="F823" s="150"/>
      <c r="G823" s="93" t="s">
        <v>2</v>
      </c>
      <c r="H823" s="94">
        <v>24.4</v>
      </c>
      <c r="I823" s="95">
        <v>0.17</v>
      </c>
      <c r="J823" s="95">
        <v>4.1399999999999997</v>
      </c>
    </row>
    <row r="824" spans="1:10" x14ac:dyDescent="0.25">
      <c r="A824" s="123" t="s">
        <v>758</v>
      </c>
      <c r="B824" s="92" t="s">
        <v>972</v>
      </c>
      <c r="C824" s="123" t="s">
        <v>251</v>
      </c>
      <c r="D824" s="123" t="s">
        <v>973</v>
      </c>
      <c r="E824" s="150" t="s">
        <v>10</v>
      </c>
      <c r="F824" s="150"/>
      <c r="G824" s="93" t="s">
        <v>2</v>
      </c>
      <c r="H824" s="94">
        <v>1.2466999999999999</v>
      </c>
      <c r="I824" s="95">
        <v>25.54</v>
      </c>
      <c r="J824" s="95">
        <v>31.84</v>
      </c>
    </row>
    <row r="825" spans="1:10" x14ac:dyDescent="0.25">
      <c r="A825" s="126"/>
      <c r="B825" s="126"/>
      <c r="C825" s="126"/>
      <c r="D825" s="126"/>
      <c r="E825" s="126" t="s">
        <v>740</v>
      </c>
      <c r="F825" s="90">
        <v>16.543944114037572</v>
      </c>
      <c r="G825" s="126" t="s">
        <v>741</v>
      </c>
      <c r="H825" s="90">
        <v>18.510000000000002</v>
      </c>
      <c r="I825" s="126" t="s">
        <v>742</v>
      </c>
      <c r="J825" s="90">
        <v>35.049999999999997</v>
      </c>
    </row>
    <row r="826" spans="1:10" x14ac:dyDescent="0.25">
      <c r="A826" s="126"/>
      <c r="B826" s="126"/>
      <c r="C826" s="126"/>
      <c r="D826" s="126"/>
      <c r="E826" s="126" t="s">
        <v>743</v>
      </c>
      <c r="F826" s="90">
        <v>153.52000000000001</v>
      </c>
      <c r="G826" s="126"/>
      <c r="H826" s="149" t="s">
        <v>744</v>
      </c>
      <c r="I826" s="149"/>
      <c r="J826" s="90">
        <v>908.33</v>
      </c>
    </row>
    <row r="827" spans="1:10" ht="14.4" thickBot="1" x14ac:dyDescent="0.3">
      <c r="A827" s="119"/>
      <c r="B827" s="119"/>
      <c r="C827" s="119"/>
      <c r="D827" s="119"/>
      <c r="E827" s="119"/>
      <c r="F827" s="119"/>
      <c r="G827" s="119" t="s">
        <v>745</v>
      </c>
      <c r="H827" s="91">
        <v>45.48</v>
      </c>
      <c r="I827" s="119" t="s">
        <v>746</v>
      </c>
      <c r="J827" s="120">
        <v>41310.839999999997</v>
      </c>
    </row>
    <row r="828" spans="1:10" ht="14.4" thickTop="1" x14ac:dyDescent="0.25">
      <c r="A828" s="4"/>
      <c r="B828" s="4"/>
      <c r="C828" s="4"/>
      <c r="D828" s="4"/>
      <c r="E828" s="4"/>
      <c r="F828" s="4"/>
      <c r="G828" s="4"/>
      <c r="H828" s="4"/>
      <c r="I828" s="4"/>
      <c r="J828" s="4"/>
    </row>
    <row r="829" spans="1:10" x14ac:dyDescent="0.25">
      <c r="A829" s="117" t="s">
        <v>367</v>
      </c>
      <c r="B829" s="97" t="s">
        <v>1</v>
      </c>
      <c r="C829" s="117" t="s">
        <v>206</v>
      </c>
      <c r="D829" s="117" t="s">
        <v>0</v>
      </c>
      <c r="E829" s="141" t="s">
        <v>3</v>
      </c>
      <c r="F829" s="141"/>
      <c r="G829" s="98" t="s">
        <v>207</v>
      </c>
      <c r="H829" s="97" t="s">
        <v>208</v>
      </c>
      <c r="I829" s="97" t="s">
        <v>209</v>
      </c>
      <c r="J829" s="97" t="s">
        <v>167</v>
      </c>
    </row>
    <row r="830" spans="1:10" ht="26.4" x14ac:dyDescent="0.25">
      <c r="A830" s="124" t="s">
        <v>717</v>
      </c>
      <c r="B830" s="2" t="s">
        <v>368</v>
      </c>
      <c r="C830" s="124" t="s">
        <v>251</v>
      </c>
      <c r="D830" s="124" t="s">
        <v>369</v>
      </c>
      <c r="E830" s="151" t="s">
        <v>754</v>
      </c>
      <c r="F830" s="151"/>
      <c r="G830" s="3" t="s">
        <v>230</v>
      </c>
      <c r="H830" s="85">
        <v>1</v>
      </c>
      <c r="I830" s="83">
        <v>30.39</v>
      </c>
      <c r="J830" s="83">
        <v>30.39</v>
      </c>
    </row>
    <row r="831" spans="1:10" ht="26.4" x14ac:dyDescent="0.25">
      <c r="A831" s="125" t="s">
        <v>719</v>
      </c>
      <c r="B831" s="86" t="s">
        <v>974</v>
      </c>
      <c r="C831" s="125" t="s">
        <v>251</v>
      </c>
      <c r="D831" s="125" t="s">
        <v>975</v>
      </c>
      <c r="E831" s="152" t="s">
        <v>754</v>
      </c>
      <c r="F831" s="152"/>
      <c r="G831" s="87" t="s">
        <v>226</v>
      </c>
      <c r="H831" s="88">
        <v>0.122</v>
      </c>
      <c r="I831" s="89">
        <v>129.58000000000001</v>
      </c>
      <c r="J831" s="89">
        <v>15.8</v>
      </c>
    </row>
    <row r="832" spans="1:10" ht="26.4" x14ac:dyDescent="0.25">
      <c r="A832" s="125" t="s">
        <v>719</v>
      </c>
      <c r="B832" s="86" t="s">
        <v>976</v>
      </c>
      <c r="C832" s="125" t="s">
        <v>251</v>
      </c>
      <c r="D832" s="125" t="s">
        <v>977</v>
      </c>
      <c r="E832" s="152" t="s">
        <v>754</v>
      </c>
      <c r="F832" s="152"/>
      <c r="G832" s="87" t="s">
        <v>301</v>
      </c>
      <c r="H832" s="88">
        <v>0.308</v>
      </c>
      <c r="I832" s="89">
        <v>11.52</v>
      </c>
      <c r="J832" s="89">
        <v>3.54</v>
      </c>
    </row>
    <row r="833" spans="1:10" ht="26.4" x14ac:dyDescent="0.25">
      <c r="A833" s="125" t="s">
        <v>719</v>
      </c>
      <c r="B833" s="86" t="s">
        <v>978</v>
      </c>
      <c r="C833" s="125" t="s">
        <v>251</v>
      </c>
      <c r="D833" s="125" t="s">
        <v>979</v>
      </c>
      <c r="E833" s="152" t="s">
        <v>754</v>
      </c>
      <c r="F833" s="152"/>
      <c r="G833" s="87" t="s">
        <v>261</v>
      </c>
      <c r="H833" s="88">
        <v>1.2E-2</v>
      </c>
      <c r="I833" s="89">
        <v>438.12</v>
      </c>
      <c r="J833" s="89">
        <v>5.25</v>
      </c>
    </row>
    <row r="834" spans="1:10" ht="52.8" x14ac:dyDescent="0.25">
      <c r="A834" s="125" t="s">
        <v>719</v>
      </c>
      <c r="B834" s="86" t="s">
        <v>980</v>
      </c>
      <c r="C834" s="125" t="s">
        <v>251</v>
      </c>
      <c r="D834" s="125" t="s">
        <v>981</v>
      </c>
      <c r="E834" s="152" t="s">
        <v>4</v>
      </c>
      <c r="F834" s="152"/>
      <c r="G834" s="87" t="s">
        <v>261</v>
      </c>
      <c r="H834" s="88">
        <v>1.9E-3</v>
      </c>
      <c r="I834" s="89">
        <v>435.45</v>
      </c>
      <c r="J834" s="89">
        <v>0.82</v>
      </c>
    </row>
    <row r="835" spans="1:10" ht="26.4" x14ac:dyDescent="0.25">
      <c r="A835" s="125" t="s">
        <v>719</v>
      </c>
      <c r="B835" s="86" t="s">
        <v>829</v>
      </c>
      <c r="C835" s="125" t="s">
        <v>251</v>
      </c>
      <c r="D835" s="125" t="s">
        <v>830</v>
      </c>
      <c r="E835" s="152" t="s">
        <v>4</v>
      </c>
      <c r="F835" s="152"/>
      <c r="G835" s="87" t="s">
        <v>5</v>
      </c>
      <c r="H835" s="88">
        <v>9.4E-2</v>
      </c>
      <c r="I835" s="89">
        <v>20.84</v>
      </c>
      <c r="J835" s="89">
        <v>1.95</v>
      </c>
    </row>
    <row r="836" spans="1:10" ht="26.4" x14ac:dyDescent="0.25">
      <c r="A836" s="125" t="s">
        <v>719</v>
      </c>
      <c r="B836" s="86" t="s">
        <v>755</v>
      </c>
      <c r="C836" s="125" t="s">
        <v>251</v>
      </c>
      <c r="D836" s="125" t="s">
        <v>9</v>
      </c>
      <c r="E836" s="152" t="s">
        <v>4</v>
      </c>
      <c r="F836" s="152"/>
      <c r="G836" s="87" t="s">
        <v>5</v>
      </c>
      <c r="H836" s="88">
        <v>0.107</v>
      </c>
      <c r="I836" s="89">
        <v>16.329999999999998</v>
      </c>
      <c r="J836" s="89">
        <v>1.74</v>
      </c>
    </row>
    <row r="837" spans="1:10" ht="26.4" x14ac:dyDescent="0.25">
      <c r="A837" s="123" t="s">
        <v>758</v>
      </c>
      <c r="B837" s="92" t="s">
        <v>982</v>
      </c>
      <c r="C837" s="123" t="s">
        <v>251</v>
      </c>
      <c r="D837" s="123" t="s">
        <v>983</v>
      </c>
      <c r="E837" s="150" t="s">
        <v>10</v>
      </c>
      <c r="F837" s="150"/>
      <c r="G837" s="93" t="s">
        <v>823</v>
      </c>
      <c r="H837" s="94">
        <v>5.0000000000000001E-3</v>
      </c>
      <c r="I837" s="95">
        <v>7.74</v>
      </c>
      <c r="J837" s="95">
        <v>0.03</v>
      </c>
    </row>
    <row r="838" spans="1:10" ht="26.4" x14ac:dyDescent="0.25">
      <c r="A838" s="123" t="s">
        <v>758</v>
      </c>
      <c r="B838" s="92" t="s">
        <v>870</v>
      </c>
      <c r="C838" s="123" t="s">
        <v>251</v>
      </c>
      <c r="D838" s="123" t="s">
        <v>871</v>
      </c>
      <c r="E838" s="150" t="s">
        <v>10</v>
      </c>
      <c r="F838" s="150"/>
      <c r="G838" s="93" t="s">
        <v>2</v>
      </c>
      <c r="H838" s="94">
        <v>6</v>
      </c>
      <c r="I838" s="95">
        <v>0.21</v>
      </c>
      <c r="J838" s="95">
        <v>1.26</v>
      </c>
    </row>
    <row r="839" spans="1:10" x14ac:dyDescent="0.25">
      <c r="A839" s="126"/>
      <c r="B839" s="126"/>
      <c r="C839" s="126"/>
      <c r="D839" s="126"/>
      <c r="E839" s="126" t="s">
        <v>740</v>
      </c>
      <c r="F839" s="90">
        <v>2.7801378268667989</v>
      </c>
      <c r="G839" s="126" t="s">
        <v>741</v>
      </c>
      <c r="H839" s="90">
        <v>3.11</v>
      </c>
      <c r="I839" s="126" t="s">
        <v>742</v>
      </c>
      <c r="J839" s="90">
        <v>5.89</v>
      </c>
    </row>
    <row r="840" spans="1:10" x14ac:dyDescent="0.25">
      <c r="A840" s="126"/>
      <c r="B840" s="126"/>
      <c r="C840" s="126"/>
      <c r="D840" s="126"/>
      <c r="E840" s="126" t="s">
        <v>743</v>
      </c>
      <c r="F840" s="90">
        <v>6.18</v>
      </c>
      <c r="G840" s="126"/>
      <c r="H840" s="149" t="s">
        <v>744</v>
      </c>
      <c r="I840" s="149"/>
      <c r="J840" s="90">
        <v>36.57</v>
      </c>
    </row>
    <row r="841" spans="1:10" ht="14.4" thickBot="1" x14ac:dyDescent="0.3">
      <c r="A841" s="119"/>
      <c r="B841" s="119"/>
      <c r="C841" s="119"/>
      <c r="D841" s="119"/>
      <c r="E841" s="119"/>
      <c r="F841" s="119"/>
      <c r="G841" s="119" t="s">
        <v>745</v>
      </c>
      <c r="H841" s="91">
        <v>278.61</v>
      </c>
      <c r="I841" s="119" t="s">
        <v>746</v>
      </c>
      <c r="J841" s="120">
        <v>10188.76</v>
      </c>
    </row>
    <row r="842" spans="1:10" ht="14.4" thickTop="1" x14ac:dyDescent="0.25">
      <c r="A842" s="4"/>
      <c r="B842" s="4"/>
      <c r="C842" s="4"/>
      <c r="D842" s="4"/>
      <c r="E842" s="4"/>
      <c r="F842" s="4"/>
      <c r="G842" s="4"/>
      <c r="H842" s="4"/>
      <c r="I842" s="4"/>
      <c r="J842" s="4"/>
    </row>
    <row r="843" spans="1:10" x14ac:dyDescent="0.25">
      <c r="A843" s="117" t="s">
        <v>370</v>
      </c>
      <c r="B843" s="97" t="s">
        <v>1</v>
      </c>
      <c r="C843" s="117" t="s">
        <v>206</v>
      </c>
      <c r="D843" s="117" t="s">
        <v>0</v>
      </c>
      <c r="E843" s="141" t="s">
        <v>3</v>
      </c>
      <c r="F843" s="141"/>
      <c r="G843" s="98" t="s">
        <v>207</v>
      </c>
      <c r="H843" s="97" t="s">
        <v>208</v>
      </c>
      <c r="I843" s="97" t="s">
        <v>209</v>
      </c>
      <c r="J843" s="97" t="s">
        <v>167</v>
      </c>
    </row>
    <row r="844" spans="1:10" ht="26.4" x14ac:dyDescent="0.25">
      <c r="A844" s="124" t="s">
        <v>717</v>
      </c>
      <c r="B844" s="2" t="s">
        <v>371</v>
      </c>
      <c r="C844" s="124" t="s">
        <v>251</v>
      </c>
      <c r="D844" s="124" t="s">
        <v>372</v>
      </c>
      <c r="E844" s="151" t="s">
        <v>754</v>
      </c>
      <c r="F844" s="151"/>
      <c r="G844" s="3" t="s">
        <v>230</v>
      </c>
      <c r="H844" s="85">
        <v>1</v>
      </c>
      <c r="I844" s="83">
        <v>48.98</v>
      </c>
      <c r="J844" s="83">
        <v>48.98</v>
      </c>
    </row>
    <row r="845" spans="1:10" ht="26.4" x14ac:dyDescent="0.25">
      <c r="A845" s="125" t="s">
        <v>719</v>
      </c>
      <c r="B845" s="86" t="s">
        <v>974</v>
      </c>
      <c r="C845" s="125" t="s">
        <v>251</v>
      </c>
      <c r="D845" s="125" t="s">
        <v>975</v>
      </c>
      <c r="E845" s="152" t="s">
        <v>754</v>
      </c>
      <c r="F845" s="152"/>
      <c r="G845" s="87" t="s">
        <v>226</v>
      </c>
      <c r="H845" s="88">
        <v>0.21299999999999999</v>
      </c>
      <c r="I845" s="89">
        <v>129.58000000000001</v>
      </c>
      <c r="J845" s="89">
        <v>27.6</v>
      </c>
    </row>
    <row r="846" spans="1:10" ht="26.4" x14ac:dyDescent="0.25">
      <c r="A846" s="125" t="s">
        <v>719</v>
      </c>
      <c r="B846" s="86" t="s">
        <v>984</v>
      </c>
      <c r="C846" s="125" t="s">
        <v>251</v>
      </c>
      <c r="D846" s="125" t="s">
        <v>985</v>
      </c>
      <c r="E846" s="152" t="s">
        <v>754</v>
      </c>
      <c r="F846" s="152"/>
      <c r="G846" s="87" t="s">
        <v>301</v>
      </c>
      <c r="H846" s="88">
        <v>0.49</v>
      </c>
      <c r="I846" s="89">
        <v>11.85</v>
      </c>
      <c r="J846" s="89">
        <v>5.8</v>
      </c>
    </row>
    <row r="847" spans="1:10" ht="26.4" x14ac:dyDescent="0.25">
      <c r="A847" s="125" t="s">
        <v>719</v>
      </c>
      <c r="B847" s="86" t="s">
        <v>978</v>
      </c>
      <c r="C847" s="125" t="s">
        <v>251</v>
      </c>
      <c r="D847" s="125" t="s">
        <v>979</v>
      </c>
      <c r="E847" s="152" t="s">
        <v>754</v>
      </c>
      <c r="F847" s="152"/>
      <c r="G847" s="87" t="s">
        <v>261</v>
      </c>
      <c r="H847" s="88">
        <v>2.4E-2</v>
      </c>
      <c r="I847" s="89">
        <v>438.12</v>
      </c>
      <c r="J847" s="89">
        <v>10.51</v>
      </c>
    </row>
    <row r="848" spans="1:10" ht="52.8" x14ac:dyDescent="0.25">
      <c r="A848" s="125" t="s">
        <v>719</v>
      </c>
      <c r="B848" s="86" t="s">
        <v>980</v>
      </c>
      <c r="C848" s="125" t="s">
        <v>251</v>
      </c>
      <c r="D848" s="125" t="s">
        <v>981</v>
      </c>
      <c r="E848" s="152" t="s">
        <v>4</v>
      </c>
      <c r="F848" s="152"/>
      <c r="G848" s="87" t="s">
        <v>261</v>
      </c>
      <c r="H848" s="88">
        <v>1.9E-3</v>
      </c>
      <c r="I848" s="89">
        <v>435.45</v>
      </c>
      <c r="J848" s="89">
        <v>0.82</v>
      </c>
    </row>
    <row r="849" spans="1:10" ht="26.4" x14ac:dyDescent="0.25">
      <c r="A849" s="125" t="s">
        <v>719</v>
      </c>
      <c r="B849" s="86" t="s">
        <v>829</v>
      </c>
      <c r="C849" s="125" t="s">
        <v>251</v>
      </c>
      <c r="D849" s="125" t="s">
        <v>830</v>
      </c>
      <c r="E849" s="152" t="s">
        <v>4</v>
      </c>
      <c r="F849" s="152"/>
      <c r="G849" s="87" t="s">
        <v>5</v>
      </c>
      <c r="H849" s="88">
        <v>6.8000000000000005E-2</v>
      </c>
      <c r="I849" s="89">
        <v>20.84</v>
      </c>
      <c r="J849" s="89">
        <v>1.41</v>
      </c>
    </row>
    <row r="850" spans="1:10" ht="26.4" x14ac:dyDescent="0.25">
      <c r="A850" s="125" t="s">
        <v>719</v>
      </c>
      <c r="B850" s="86" t="s">
        <v>755</v>
      </c>
      <c r="C850" s="125" t="s">
        <v>251</v>
      </c>
      <c r="D850" s="125" t="s">
        <v>9</v>
      </c>
      <c r="E850" s="152" t="s">
        <v>4</v>
      </c>
      <c r="F850" s="152"/>
      <c r="G850" s="87" t="s">
        <v>5</v>
      </c>
      <c r="H850" s="88">
        <v>9.4E-2</v>
      </c>
      <c r="I850" s="89">
        <v>16.329999999999998</v>
      </c>
      <c r="J850" s="89">
        <v>1.53</v>
      </c>
    </row>
    <row r="851" spans="1:10" ht="26.4" x14ac:dyDescent="0.25">
      <c r="A851" s="123" t="s">
        <v>758</v>
      </c>
      <c r="B851" s="92" t="s">
        <v>982</v>
      </c>
      <c r="C851" s="123" t="s">
        <v>251</v>
      </c>
      <c r="D851" s="123" t="s">
        <v>983</v>
      </c>
      <c r="E851" s="150" t="s">
        <v>10</v>
      </c>
      <c r="F851" s="150"/>
      <c r="G851" s="93" t="s">
        <v>823</v>
      </c>
      <c r="H851" s="94">
        <v>7.0000000000000001E-3</v>
      </c>
      <c r="I851" s="95">
        <v>7.74</v>
      </c>
      <c r="J851" s="95">
        <v>0.05</v>
      </c>
    </row>
    <row r="852" spans="1:10" ht="26.4" x14ac:dyDescent="0.25">
      <c r="A852" s="123" t="s">
        <v>758</v>
      </c>
      <c r="B852" s="92" t="s">
        <v>870</v>
      </c>
      <c r="C852" s="123" t="s">
        <v>251</v>
      </c>
      <c r="D852" s="123" t="s">
        <v>871</v>
      </c>
      <c r="E852" s="150" t="s">
        <v>10</v>
      </c>
      <c r="F852" s="150"/>
      <c r="G852" s="93" t="s">
        <v>2</v>
      </c>
      <c r="H852" s="94">
        <v>6</v>
      </c>
      <c r="I852" s="95">
        <v>0.21</v>
      </c>
      <c r="J852" s="95">
        <v>1.26</v>
      </c>
    </row>
    <row r="853" spans="1:10" x14ac:dyDescent="0.25">
      <c r="A853" s="126"/>
      <c r="B853" s="126"/>
      <c r="C853" s="126"/>
      <c r="D853" s="126"/>
      <c r="E853" s="126" t="s">
        <v>740</v>
      </c>
      <c r="F853" s="90">
        <v>3.5589540262437458</v>
      </c>
      <c r="G853" s="126" t="s">
        <v>741</v>
      </c>
      <c r="H853" s="90">
        <v>3.98</v>
      </c>
      <c r="I853" s="126" t="s">
        <v>742</v>
      </c>
      <c r="J853" s="90">
        <v>7.54</v>
      </c>
    </row>
    <row r="854" spans="1:10" x14ac:dyDescent="0.25">
      <c r="A854" s="126"/>
      <c r="B854" s="126"/>
      <c r="C854" s="126"/>
      <c r="D854" s="126"/>
      <c r="E854" s="126" t="s">
        <v>743</v>
      </c>
      <c r="F854" s="90">
        <v>9.9600000000000009</v>
      </c>
      <c r="G854" s="126"/>
      <c r="H854" s="149" t="s">
        <v>744</v>
      </c>
      <c r="I854" s="149"/>
      <c r="J854" s="90">
        <v>58.94</v>
      </c>
    </row>
    <row r="855" spans="1:10" ht="14.4" thickBot="1" x14ac:dyDescent="0.3">
      <c r="A855" s="119"/>
      <c r="B855" s="119"/>
      <c r="C855" s="119"/>
      <c r="D855" s="119"/>
      <c r="E855" s="119"/>
      <c r="F855" s="119"/>
      <c r="G855" s="119" t="s">
        <v>745</v>
      </c>
      <c r="H855" s="91">
        <v>237.61</v>
      </c>
      <c r="I855" s="119" t="s">
        <v>746</v>
      </c>
      <c r="J855" s="120">
        <v>14004.73</v>
      </c>
    </row>
    <row r="856" spans="1:10" ht="14.4" thickTop="1" x14ac:dyDescent="0.25">
      <c r="A856" s="4"/>
      <c r="B856" s="4"/>
      <c r="C856" s="4"/>
      <c r="D856" s="4"/>
      <c r="E856" s="4"/>
      <c r="F856" s="4"/>
      <c r="G856" s="4"/>
      <c r="H856" s="4"/>
      <c r="I856" s="4"/>
      <c r="J856" s="4"/>
    </row>
    <row r="857" spans="1:10" x14ac:dyDescent="0.25">
      <c r="A857" s="117" t="s">
        <v>373</v>
      </c>
      <c r="B857" s="97" t="s">
        <v>1</v>
      </c>
      <c r="C857" s="117" t="s">
        <v>206</v>
      </c>
      <c r="D857" s="117" t="s">
        <v>0</v>
      </c>
      <c r="E857" s="141" t="s">
        <v>3</v>
      </c>
      <c r="F857" s="141"/>
      <c r="G857" s="98" t="s">
        <v>207</v>
      </c>
      <c r="H857" s="97" t="s">
        <v>208</v>
      </c>
      <c r="I857" s="97" t="s">
        <v>209</v>
      </c>
      <c r="J857" s="97" t="s">
        <v>167</v>
      </c>
    </row>
    <row r="858" spans="1:10" ht="39.6" x14ac:dyDescent="0.25">
      <c r="A858" s="124" t="s">
        <v>717</v>
      </c>
      <c r="B858" s="2" t="s">
        <v>374</v>
      </c>
      <c r="C858" s="124" t="s">
        <v>251</v>
      </c>
      <c r="D858" s="124" t="s">
        <v>375</v>
      </c>
      <c r="E858" s="151" t="s">
        <v>967</v>
      </c>
      <c r="F858" s="151"/>
      <c r="G858" s="3" t="s">
        <v>226</v>
      </c>
      <c r="H858" s="85">
        <v>1</v>
      </c>
      <c r="I858" s="83">
        <v>673.71</v>
      </c>
      <c r="J858" s="83">
        <v>673.71</v>
      </c>
    </row>
    <row r="859" spans="1:10" ht="26.4" x14ac:dyDescent="0.25">
      <c r="A859" s="125" t="s">
        <v>719</v>
      </c>
      <c r="B859" s="86" t="s">
        <v>829</v>
      </c>
      <c r="C859" s="125" t="s">
        <v>251</v>
      </c>
      <c r="D859" s="125" t="s">
        <v>830</v>
      </c>
      <c r="E859" s="152" t="s">
        <v>4</v>
      </c>
      <c r="F859" s="152"/>
      <c r="G859" s="87" t="s">
        <v>5</v>
      </c>
      <c r="H859" s="88">
        <v>0.3826</v>
      </c>
      <c r="I859" s="89">
        <v>20.84</v>
      </c>
      <c r="J859" s="89">
        <v>7.97</v>
      </c>
    </row>
    <row r="860" spans="1:10" ht="26.4" x14ac:dyDescent="0.25">
      <c r="A860" s="125" t="s">
        <v>719</v>
      </c>
      <c r="B860" s="86" t="s">
        <v>755</v>
      </c>
      <c r="C860" s="125" t="s">
        <v>251</v>
      </c>
      <c r="D860" s="125" t="s">
        <v>9</v>
      </c>
      <c r="E860" s="152" t="s">
        <v>4</v>
      </c>
      <c r="F860" s="152"/>
      <c r="G860" s="87" t="s">
        <v>5</v>
      </c>
      <c r="H860" s="88">
        <v>0.191</v>
      </c>
      <c r="I860" s="89">
        <v>16.329999999999998</v>
      </c>
      <c r="J860" s="89">
        <v>3.11</v>
      </c>
    </row>
    <row r="861" spans="1:10" ht="39.6" x14ac:dyDescent="0.25">
      <c r="A861" s="123" t="s">
        <v>758</v>
      </c>
      <c r="B861" s="92" t="s">
        <v>986</v>
      </c>
      <c r="C861" s="123" t="s">
        <v>251</v>
      </c>
      <c r="D861" s="123" t="s">
        <v>987</v>
      </c>
      <c r="E861" s="150" t="s">
        <v>10</v>
      </c>
      <c r="F861" s="150"/>
      <c r="G861" s="93" t="s">
        <v>2</v>
      </c>
      <c r="H861" s="94">
        <v>4.8166000000000002</v>
      </c>
      <c r="I861" s="95">
        <v>0.49</v>
      </c>
      <c r="J861" s="95">
        <v>2.36</v>
      </c>
    </row>
    <row r="862" spans="1:10" ht="26.4" x14ac:dyDescent="0.25">
      <c r="A862" s="123" t="s">
        <v>758</v>
      </c>
      <c r="B862" s="92" t="s">
        <v>988</v>
      </c>
      <c r="C862" s="123" t="s">
        <v>251</v>
      </c>
      <c r="D862" s="123" t="s">
        <v>989</v>
      </c>
      <c r="E862" s="150" t="s">
        <v>10</v>
      </c>
      <c r="F862" s="150"/>
      <c r="G862" s="93" t="s">
        <v>230</v>
      </c>
      <c r="H862" s="94">
        <v>6.8503999999999996</v>
      </c>
      <c r="I862" s="95">
        <v>31.99</v>
      </c>
      <c r="J862" s="95">
        <v>219.14</v>
      </c>
    </row>
    <row r="863" spans="1:10" ht="26.4" x14ac:dyDescent="0.25">
      <c r="A863" s="123" t="s">
        <v>758</v>
      </c>
      <c r="B863" s="92" t="s">
        <v>990</v>
      </c>
      <c r="C863" s="123" t="s">
        <v>251</v>
      </c>
      <c r="D863" s="123" t="s">
        <v>991</v>
      </c>
      <c r="E863" s="150" t="s">
        <v>10</v>
      </c>
      <c r="F863" s="150"/>
      <c r="G863" s="93" t="s">
        <v>2</v>
      </c>
      <c r="H863" s="94">
        <v>0.54730000000000001</v>
      </c>
      <c r="I863" s="95">
        <v>743.68</v>
      </c>
      <c r="J863" s="95">
        <v>407.01</v>
      </c>
    </row>
    <row r="864" spans="1:10" ht="26.4" x14ac:dyDescent="0.25">
      <c r="A864" s="123" t="s">
        <v>758</v>
      </c>
      <c r="B864" s="92" t="s">
        <v>992</v>
      </c>
      <c r="C864" s="123" t="s">
        <v>251</v>
      </c>
      <c r="D864" s="123" t="s">
        <v>993</v>
      </c>
      <c r="E864" s="150" t="s">
        <v>10</v>
      </c>
      <c r="F864" s="150"/>
      <c r="G864" s="93" t="s">
        <v>994</v>
      </c>
      <c r="H864" s="94">
        <v>0.88290000000000002</v>
      </c>
      <c r="I864" s="95">
        <v>38.65</v>
      </c>
      <c r="J864" s="95">
        <v>34.119999999999997</v>
      </c>
    </row>
    <row r="865" spans="1:10" x14ac:dyDescent="0.25">
      <c r="A865" s="126"/>
      <c r="B865" s="126"/>
      <c r="C865" s="126"/>
      <c r="D865" s="126"/>
      <c r="E865" s="126" t="s">
        <v>740</v>
      </c>
      <c r="F865" s="90">
        <v>3.705277069763051</v>
      </c>
      <c r="G865" s="126" t="s">
        <v>741</v>
      </c>
      <c r="H865" s="90">
        <v>4.1399999999999997</v>
      </c>
      <c r="I865" s="126" t="s">
        <v>742</v>
      </c>
      <c r="J865" s="90">
        <v>7.85</v>
      </c>
    </row>
    <row r="866" spans="1:10" x14ac:dyDescent="0.25">
      <c r="A866" s="126"/>
      <c r="B866" s="126"/>
      <c r="C866" s="126"/>
      <c r="D866" s="126"/>
      <c r="E866" s="126" t="s">
        <v>743</v>
      </c>
      <c r="F866" s="90">
        <v>137.03</v>
      </c>
      <c r="G866" s="126"/>
      <c r="H866" s="149" t="s">
        <v>744</v>
      </c>
      <c r="I866" s="149"/>
      <c r="J866" s="90">
        <v>810.74</v>
      </c>
    </row>
    <row r="867" spans="1:10" ht="14.4" thickBot="1" x14ac:dyDescent="0.3">
      <c r="A867" s="119"/>
      <c r="B867" s="119"/>
      <c r="C867" s="119"/>
      <c r="D867" s="119"/>
      <c r="E867" s="119"/>
      <c r="F867" s="119"/>
      <c r="G867" s="119" t="s">
        <v>745</v>
      </c>
      <c r="H867" s="91">
        <v>19.010000000000002</v>
      </c>
      <c r="I867" s="119" t="s">
        <v>746</v>
      </c>
      <c r="J867" s="120">
        <v>15412.16</v>
      </c>
    </row>
    <row r="868" spans="1:10" ht="14.4" thickTop="1" x14ac:dyDescent="0.25">
      <c r="A868" s="4"/>
      <c r="B868" s="4"/>
      <c r="C868" s="4"/>
      <c r="D868" s="4"/>
      <c r="E868" s="4"/>
      <c r="F868" s="4"/>
      <c r="G868" s="4"/>
      <c r="H868" s="4"/>
      <c r="I868" s="4"/>
      <c r="J868" s="4"/>
    </row>
    <row r="869" spans="1:10" x14ac:dyDescent="0.25">
      <c r="A869" s="117" t="s">
        <v>376</v>
      </c>
      <c r="B869" s="97" t="s">
        <v>1</v>
      </c>
      <c r="C869" s="117" t="s">
        <v>206</v>
      </c>
      <c r="D869" s="117" t="s">
        <v>0</v>
      </c>
      <c r="E869" s="141" t="s">
        <v>3</v>
      </c>
      <c r="F869" s="141"/>
      <c r="G869" s="98" t="s">
        <v>207</v>
      </c>
      <c r="H869" s="97" t="s">
        <v>208</v>
      </c>
      <c r="I869" s="97" t="s">
        <v>209</v>
      </c>
      <c r="J869" s="97" t="s">
        <v>167</v>
      </c>
    </row>
    <row r="870" spans="1:10" ht="26.4" x14ac:dyDescent="0.25">
      <c r="A870" s="124" t="s">
        <v>717</v>
      </c>
      <c r="B870" s="2" t="s">
        <v>378</v>
      </c>
      <c r="C870" s="124" t="s">
        <v>213</v>
      </c>
      <c r="D870" s="124" t="s">
        <v>379</v>
      </c>
      <c r="E870" s="151" t="s">
        <v>1000</v>
      </c>
      <c r="F870" s="151"/>
      <c r="G870" s="3" t="s">
        <v>226</v>
      </c>
      <c r="H870" s="85">
        <v>1</v>
      </c>
      <c r="I870" s="83">
        <v>317.14999999999998</v>
      </c>
      <c r="J870" s="83">
        <v>317.14999999999998</v>
      </c>
    </row>
    <row r="871" spans="1:10" ht="26.4" x14ac:dyDescent="0.25">
      <c r="A871" s="125" t="s">
        <v>719</v>
      </c>
      <c r="B871" s="86" t="s">
        <v>755</v>
      </c>
      <c r="C871" s="125" t="s">
        <v>251</v>
      </c>
      <c r="D871" s="125" t="s">
        <v>9</v>
      </c>
      <c r="E871" s="152" t="s">
        <v>4</v>
      </c>
      <c r="F871" s="152"/>
      <c r="G871" s="87" t="s">
        <v>5</v>
      </c>
      <c r="H871" s="88">
        <v>2.5</v>
      </c>
      <c r="I871" s="89">
        <v>16.329999999999998</v>
      </c>
      <c r="J871" s="89">
        <v>40.82</v>
      </c>
    </row>
    <row r="872" spans="1:10" ht="26.4" x14ac:dyDescent="0.25">
      <c r="A872" s="125" t="s">
        <v>719</v>
      </c>
      <c r="B872" s="86" t="s">
        <v>829</v>
      </c>
      <c r="C872" s="125" t="s">
        <v>251</v>
      </c>
      <c r="D872" s="125" t="s">
        <v>830</v>
      </c>
      <c r="E872" s="152" t="s">
        <v>4</v>
      </c>
      <c r="F872" s="152"/>
      <c r="G872" s="87" t="s">
        <v>5</v>
      </c>
      <c r="H872" s="88">
        <v>1.5</v>
      </c>
      <c r="I872" s="89">
        <v>20.84</v>
      </c>
      <c r="J872" s="89">
        <v>31.26</v>
      </c>
    </row>
    <row r="873" spans="1:10" ht="26.4" x14ac:dyDescent="0.25">
      <c r="A873" s="123" t="s">
        <v>758</v>
      </c>
      <c r="B873" s="92" t="s">
        <v>907</v>
      </c>
      <c r="C873" s="123" t="s">
        <v>251</v>
      </c>
      <c r="D873" s="123" t="s">
        <v>908</v>
      </c>
      <c r="E873" s="150" t="s">
        <v>10</v>
      </c>
      <c r="F873" s="150"/>
      <c r="G873" s="93" t="s">
        <v>261</v>
      </c>
      <c r="H873" s="94">
        <v>7.1999999999999998E-3</v>
      </c>
      <c r="I873" s="95">
        <v>60.84</v>
      </c>
      <c r="J873" s="95">
        <v>0.43</v>
      </c>
    </row>
    <row r="874" spans="1:10" x14ac:dyDescent="0.25">
      <c r="A874" s="123" t="s">
        <v>758</v>
      </c>
      <c r="B874" s="92" t="s">
        <v>1001</v>
      </c>
      <c r="C874" s="123" t="s">
        <v>759</v>
      </c>
      <c r="D874" s="123" t="s">
        <v>1002</v>
      </c>
      <c r="E874" s="150" t="s">
        <v>10</v>
      </c>
      <c r="F874" s="150"/>
      <c r="G874" s="93" t="s">
        <v>226</v>
      </c>
      <c r="H874" s="94">
        <v>1</v>
      </c>
      <c r="I874" s="95">
        <v>127.24</v>
      </c>
      <c r="J874" s="95">
        <v>127.24</v>
      </c>
    </row>
    <row r="875" spans="1:10" x14ac:dyDescent="0.25">
      <c r="A875" s="123" t="s">
        <v>758</v>
      </c>
      <c r="B875" s="92" t="s">
        <v>1003</v>
      </c>
      <c r="C875" s="123" t="s">
        <v>759</v>
      </c>
      <c r="D875" s="123" t="s">
        <v>1004</v>
      </c>
      <c r="E875" s="150" t="s">
        <v>10</v>
      </c>
      <c r="F875" s="150"/>
      <c r="G875" s="93" t="s">
        <v>230</v>
      </c>
      <c r="H875" s="94">
        <v>2.5</v>
      </c>
      <c r="I875" s="95">
        <v>19.73</v>
      </c>
      <c r="J875" s="95">
        <v>49.32</v>
      </c>
    </row>
    <row r="876" spans="1:10" x14ac:dyDescent="0.25">
      <c r="A876" s="123" t="s">
        <v>758</v>
      </c>
      <c r="B876" s="92" t="s">
        <v>1005</v>
      </c>
      <c r="C876" s="123" t="s">
        <v>251</v>
      </c>
      <c r="D876" s="123" t="s">
        <v>1006</v>
      </c>
      <c r="E876" s="150" t="s">
        <v>10</v>
      </c>
      <c r="F876" s="150"/>
      <c r="G876" s="93" t="s">
        <v>301</v>
      </c>
      <c r="H876" s="94">
        <v>0.49</v>
      </c>
      <c r="I876" s="95">
        <v>0.84</v>
      </c>
      <c r="J876" s="95">
        <v>0.41</v>
      </c>
    </row>
    <row r="877" spans="1:10" ht="52.8" x14ac:dyDescent="0.25">
      <c r="A877" s="123" t="s">
        <v>758</v>
      </c>
      <c r="B877" s="92" t="s">
        <v>997</v>
      </c>
      <c r="C877" s="123" t="s">
        <v>251</v>
      </c>
      <c r="D877" s="123" t="s">
        <v>998</v>
      </c>
      <c r="E877" s="150" t="s">
        <v>10</v>
      </c>
      <c r="F877" s="150"/>
      <c r="G877" s="93" t="s">
        <v>999</v>
      </c>
      <c r="H877" s="94">
        <v>0.59</v>
      </c>
      <c r="I877" s="95">
        <v>52.45</v>
      </c>
      <c r="J877" s="95">
        <v>30.94</v>
      </c>
    </row>
    <row r="878" spans="1:10" ht="26.4" x14ac:dyDescent="0.25">
      <c r="A878" s="123" t="s">
        <v>758</v>
      </c>
      <c r="B878" s="92" t="s">
        <v>1007</v>
      </c>
      <c r="C878" s="123" t="s">
        <v>251</v>
      </c>
      <c r="D878" s="123" t="s">
        <v>1008</v>
      </c>
      <c r="E878" s="150" t="s">
        <v>10</v>
      </c>
      <c r="F878" s="150"/>
      <c r="G878" s="93" t="s">
        <v>2</v>
      </c>
      <c r="H878" s="94">
        <v>1.78</v>
      </c>
      <c r="I878" s="95">
        <v>20.64</v>
      </c>
      <c r="J878" s="95">
        <v>36.729999999999997</v>
      </c>
    </row>
    <row r="879" spans="1:10" x14ac:dyDescent="0.25">
      <c r="A879" s="126"/>
      <c r="B879" s="126"/>
      <c r="C879" s="126"/>
      <c r="D879" s="126"/>
      <c r="E879" s="126" t="s">
        <v>740</v>
      </c>
      <c r="F879" s="90">
        <v>23.440007552157084</v>
      </c>
      <c r="G879" s="126" t="s">
        <v>741</v>
      </c>
      <c r="H879" s="90">
        <v>26.22</v>
      </c>
      <c r="I879" s="126" t="s">
        <v>742</v>
      </c>
      <c r="J879" s="90">
        <v>49.66</v>
      </c>
    </row>
    <row r="880" spans="1:10" x14ac:dyDescent="0.25">
      <c r="A880" s="126"/>
      <c r="B880" s="126"/>
      <c r="C880" s="126"/>
      <c r="D880" s="126"/>
      <c r="E880" s="126" t="s">
        <v>743</v>
      </c>
      <c r="F880" s="90">
        <v>64.5</v>
      </c>
      <c r="G880" s="126"/>
      <c r="H880" s="149" t="s">
        <v>744</v>
      </c>
      <c r="I880" s="149"/>
      <c r="J880" s="90">
        <v>381.65</v>
      </c>
    </row>
    <row r="881" spans="1:10" ht="14.4" thickBot="1" x14ac:dyDescent="0.3">
      <c r="A881" s="119"/>
      <c r="B881" s="119"/>
      <c r="C881" s="119"/>
      <c r="D881" s="119"/>
      <c r="E881" s="119"/>
      <c r="F881" s="119"/>
      <c r="G881" s="119" t="s">
        <v>745</v>
      </c>
      <c r="H881" s="91">
        <v>123</v>
      </c>
      <c r="I881" s="119" t="s">
        <v>746</v>
      </c>
      <c r="J881" s="120">
        <v>46942.95</v>
      </c>
    </row>
    <row r="882" spans="1:10" ht="14.4" thickTop="1" x14ac:dyDescent="0.25">
      <c r="A882" s="4"/>
      <c r="B882" s="4"/>
      <c r="C882" s="4"/>
      <c r="D882" s="4"/>
      <c r="E882" s="4"/>
      <c r="F882" s="4"/>
      <c r="G882" s="4"/>
      <c r="H882" s="4"/>
      <c r="I882" s="4"/>
      <c r="J882" s="4"/>
    </row>
    <row r="883" spans="1:10" x14ac:dyDescent="0.25">
      <c r="A883" s="117" t="s">
        <v>377</v>
      </c>
      <c r="B883" s="97" t="s">
        <v>1</v>
      </c>
      <c r="C883" s="117" t="s">
        <v>206</v>
      </c>
      <c r="D883" s="117" t="s">
        <v>0</v>
      </c>
      <c r="E883" s="141" t="s">
        <v>3</v>
      </c>
      <c r="F883" s="141"/>
      <c r="G883" s="98" t="s">
        <v>207</v>
      </c>
      <c r="H883" s="97" t="s">
        <v>208</v>
      </c>
      <c r="I883" s="97" t="s">
        <v>209</v>
      </c>
      <c r="J883" s="97" t="s">
        <v>167</v>
      </c>
    </row>
    <row r="884" spans="1:10" ht="52.8" x14ac:dyDescent="0.25">
      <c r="A884" s="124" t="s">
        <v>717</v>
      </c>
      <c r="B884" s="2" t="s">
        <v>362</v>
      </c>
      <c r="C884" s="124" t="s">
        <v>251</v>
      </c>
      <c r="D884" s="124" t="s">
        <v>381</v>
      </c>
      <c r="E884" s="151" t="s">
        <v>967</v>
      </c>
      <c r="F884" s="151"/>
      <c r="G884" s="3" t="s">
        <v>226</v>
      </c>
      <c r="H884" s="85">
        <v>1</v>
      </c>
      <c r="I884" s="83">
        <v>454.34</v>
      </c>
      <c r="J884" s="83">
        <v>454.34</v>
      </c>
    </row>
    <row r="885" spans="1:10" ht="26.4" x14ac:dyDescent="0.25">
      <c r="A885" s="125" t="s">
        <v>719</v>
      </c>
      <c r="B885" s="86" t="s">
        <v>829</v>
      </c>
      <c r="C885" s="125" t="s">
        <v>251</v>
      </c>
      <c r="D885" s="125" t="s">
        <v>830</v>
      </c>
      <c r="E885" s="152" t="s">
        <v>4</v>
      </c>
      <c r="F885" s="152"/>
      <c r="G885" s="87" t="s">
        <v>5</v>
      </c>
      <c r="H885" s="88">
        <v>0.96</v>
      </c>
      <c r="I885" s="89">
        <v>20.84</v>
      </c>
      <c r="J885" s="89">
        <v>20</v>
      </c>
    </row>
    <row r="886" spans="1:10" ht="26.4" x14ac:dyDescent="0.25">
      <c r="A886" s="125" t="s">
        <v>719</v>
      </c>
      <c r="B886" s="86" t="s">
        <v>755</v>
      </c>
      <c r="C886" s="125" t="s">
        <v>251</v>
      </c>
      <c r="D886" s="125" t="s">
        <v>9</v>
      </c>
      <c r="E886" s="152" t="s">
        <v>4</v>
      </c>
      <c r="F886" s="152"/>
      <c r="G886" s="87" t="s">
        <v>5</v>
      </c>
      <c r="H886" s="88">
        <v>0.48</v>
      </c>
      <c r="I886" s="89">
        <v>16.329999999999998</v>
      </c>
      <c r="J886" s="89">
        <v>7.83</v>
      </c>
    </row>
    <row r="887" spans="1:10" ht="52.8" x14ac:dyDescent="0.25">
      <c r="A887" s="123" t="s">
        <v>758</v>
      </c>
      <c r="B887" s="92" t="s">
        <v>968</v>
      </c>
      <c r="C887" s="123" t="s">
        <v>251</v>
      </c>
      <c r="D887" s="123" t="s">
        <v>969</v>
      </c>
      <c r="E887" s="150" t="s">
        <v>10</v>
      </c>
      <c r="F887" s="150"/>
      <c r="G887" s="93" t="s">
        <v>2</v>
      </c>
      <c r="H887" s="94">
        <v>0.55600000000000005</v>
      </c>
      <c r="I887" s="95">
        <v>739.16</v>
      </c>
      <c r="J887" s="95">
        <v>410.97</v>
      </c>
    </row>
    <row r="888" spans="1:10" ht="26.4" x14ac:dyDescent="0.25">
      <c r="A888" s="123" t="s">
        <v>758</v>
      </c>
      <c r="B888" s="92" t="s">
        <v>970</v>
      </c>
      <c r="C888" s="123" t="s">
        <v>251</v>
      </c>
      <c r="D888" s="123" t="s">
        <v>971</v>
      </c>
      <c r="E888" s="150" t="s">
        <v>10</v>
      </c>
      <c r="F888" s="150"/>
      <c r="G888" s="93" t="s">
        <v>2</v>
      </c>
      <c r="H888" s="94">
        <v>7.3</v>
      </c>
      <c r="I888" s="95">
        <v>0.17</v>
      </c>
      <c r="J888" s="95">
        <v>1.24</v>
      </c>
    </row>
    <row r="889" spans="1:10" x14ac:dyDescent="0.25">
      <c r="A889" s="123" t="s">
        <v>758</v>
      </c>
      <c r="B889" s="92" t="s">
        <v>972</v>
      </c>
      <c r="C889" s="123" t="s">
        <v>251</v>
      </c>
      <c r="D889" s="123" t="s">
        <v>973</v>
      </c>
      <c r="E889" s="150" t="s">
        <v>10</v>
      </c>
      <c r="F889" s="150"/>
      <c r="G889" s="93" t="s">
        <v>2</v>
      </c>
      <c r="H889" s="94">
        <v>0.56000000000000005</v>
      </c>
      <c r="I889" s="95">
        <v>25.54</v>
      </c>
      <c r="J889" s="95">
        <v>14.3</v>
      </c>
    </row>
    <row r="890" spans="1:10" x14ac:dyDescent="0.25">
      <c r="A890" s="126"/>
      <c r="B890" s="126"/>
      <c r="C890" s="126"/>
      <c r="D890" s="126"/>
      <c r="E890" s="126" t="s">
        <v>740</v>
      </c>
      <c r="F890" s="90">
        <v>9.3033135089209864</v>
      </c>
      <c r="G890" s="126" t="s">
        <v>741</v>
      </c>
      <c r="H890" s="90">
        <v>10.41</v>
      </c>
      <c r="I890" s="126" t="s">
        <v>742</v>
      </c>
      <c r="J890" s="90">
        <v>19.71</v>
      </c>
    </row>
    <row r="891" spans="1:10" x14ac:dyDescent="0.25">
      <c r="A891" s="126"/>
      <c r="B891" s="126"/>
      <c r="C891" s="126"/>
      <c r="D891" s="126"/>
      <c r="E891" s="126" t="s">
        <v>743</v>
      </c>
      <c r="F891" s="90">
        <v>92.41</v>
      </c>
      <c r="G891" s="126"/>
      <c r="H891" s="149" t="s">
        <v>744</v>
      </c>
      <c r="I891" s="149"/>
      <c r="J891" s="90">
        <v>546.75</v>
      </c>
    </row>
    <row r="892" spans="1:10" ht="14.4" thickBot="1" x14ac:dyDescent="0.3">
      <c r="A892" s="119"/>
      <c r="B892" s="119"/>
      <c r="C892" s="119"/>
      <c r="D892" s="119"/>
      <c r="E892" s="119"/>
      <c r="F892" s="119"/>
      <c r="G892" s="119" t="s">
        <v>745</v>
      </c>
      <c r="H892" s="91">
        <v>25.48</v>
      </c>
      <c r="I892" s="119" t="s">
        <v>746</v>
      </c>
      <c r="J892" s="120">
        <v>13931.19</v>
      </c>
    </row>
    <row r="893" spans="1:10" ht="14.4" thickTop="1" x14ac:dyDescent="0.25">
      <c r="A893" s="4"/>
      <c r="B893" s="4"/>
      <c r="C893" s="4"/>
      <c r="D893" s="4"/>
      <c r="E893" s="4"/>
      <c r="F893" s="4"/>
      <c r="G893" s="4"/>
      <c r="H893" s="4"/>
      <c r="I893" s="4"/>
      <c r="J893" s="4"/>
    </row>
    <row r="894" spans="1:10" x14ac:dyDescent="0.25">
      <c r="A894" s="117" t="s">
        <v>380</v>
      </c>
      <c r="B894" s="97" t="s">
        <v>1</v>
      </c>
      <c r="C894" s="117" t="s">
        <v>206</v>
      </c>
      <c r="D894" s="117" t="s">
        <v>0</v>
      </c>
      <c r="E894" s="141" t="s">
        <v>3</v>
      </c>
      <c r="F894" s="141"/>
      <c r="G894" s="98" t="s">
        <v>207</v>
      </c>
      <c r="H894" s="97" t="s">
        <v>208</v>
      </c>
      <c r="I894" s="97" t="s">
        <v>209</v>
      </c>
      <c r="J894" s="97" t="s">
        <v>167</v>
      </c>
    </row>
    <row r="895" spans="1:10" ht="26.4" x14ac:dyDescent="0.25">
      <c r="A895" s="124" t="s">
        <v>717</v>
      </c>
      <c r="B895" s="2" t="s">
        <v>383</v>
      </c>
      <c r="C895" s="124" t="s">
        <v>213</v>
      </c>
      <c r="D895" s="124" t="s">
        <v>384</v>
      </c>
      <c r="E895" s="151">
        <v>122</v>
      </c>
      <c r="F895" s="151"/>
      <c r="G895" s="3" t="s">
        <v>226</v>
      </c>
      <c r="H895" s="85">
        <v>1</v>
      </c>
      <c r="I895" s="83">
        <v>599.28</v>
      </c>
      <c r="J895" s="83">
        <v>599.28</v>
      </c>
    </row>
    <row r="896" spans="1:10" ht="26.4" x14ac:dyDescent="0.25">
      <c r="A896" s="125" t="s">
        <v>719</v>
      </c>
      <c r="B896" s="86" t="s">
        <v>829</v>
      </c>
      <c r="C896" s="125" t="s">
        <v>251</v>
      </c>
      <c r="D896" s="125" t="s">
        <v>830</v>
      </c>
      <c r="E896" s="152" t="s">
        <v>4</v>
      </c>
      <c r="F896" s="152"/>
      <c r="G896" s="87" t="s">
        <v>5</v>
      </c>
      <c r="H896" s="88">
        <v>0.2</v>
      </c>
      <c r="I896" s="89">
        <v>20.84</v>
      </c>
      <c r="J896" s="89">
        <v>4.16</v>
      </c>
    </row>
    <row r="897" spans="1:10" ht="26.4" x14ac:dyDescent="0.25">
      <c r="A897" s="125" t="s">
        <v>719</v>
      </c>
      <c r="B897" s="86" t="s">
        <v>755</v>
      </c>
      <c r="C897" s="125" t="s">
        <v>251</v>
      </c>
      <c r="D897" s="125" t="s">
        <v>9</v>
      </c>
      <c r="E897" s="152" t="s">
        <v>4</v>
      </c>
      <c r="F897" s="152"/>
      <c r="G897" s="87" t="s">
        <v>5</v>
      </c>
      <c r="H897" s="88">
        <v>0.3</v>
      </c>
      <c r="I897" s="89">
        <v>16.329999999999998</v>
      </c>
      <c r="J897" s="89">
        <v>4.8899999999999997</v>
      </c>
    </row>
    <row r="898" spans="1:10" x14ac:dyDescent="0.25">
      <c r="A898" s="123" t="s">
        <v>758</v>
      </c>
      <c r="B898" s="92" t="s">
        <v>1009</v>
      </c>
      <c r="C898" s="123" t="s">
        <v>770</v>
      </c>
      <c r="D898" s="123" t="s">
        <v>1010</v>
      </c>
      <c r="E898" s="150" t="s">
        <v>10</v>
      </c>
      <c r="F898" s="150"/>
      <c r="G898" s="93" t="s">
        <v>226</v>
      </c>
      <c r="H898" s="94">
        <v>1</v>
      </c>
      <c r="I898" s="95">
        <v>590.23</v>
      </c>
      <c r="J898" s="95">
        <v>590.23</v>
      </c>
    </row>
    <row r="899" spans="1:10" x14ac:dyDescent="0.25">
      <c r="A899" s="126"/>
      <c r="B899" s="126"/>
      <c r="C899" s="126"/>
      <c r="D899" s="126"/>
      <c r="E899" s="126" t="s">
        <v>740</v>
      </c>
      <c r="F899" s="90">
        <v>2.9547814594543564</v>
      </c>
      <c r="G899" s="126" t="s">
        <v>741</v>
      </c>
      <c r="H899" s="90">
        <v>3.31</v>
      </c>
      <c r="I899" s="126" t="s">
        <v>742</v>
      </c>
      <c r="J899" s="90">
        <v>6.26</v>
      </c>
    </row>
    <row r="900" spans="1:10" x14ac:dyDescent="0.25">
      <c r="A900" s="126"/>
      <c r="B900" s="126"/>
      <c r="C900" s="126"/>
      <c r="D900" s="126"/>
      <c r="E900" s="126" t="s">
        <v>743</v>
      </c>
      <c r="F900" s="90">
        <v>121.89</v>
      </c>
      <c r="G900" s="126"/>
      <c r="H900" s="149" t="s">
        <v>744</v>
      </c>
      <c r="I900" s="149"/>
      <c r="J900" s="90">
        <v>721.17</v>
      </c>
    </row>
    <row r="901" spans="1:10" ht="14.4" thickBot="1" x14ac:dyDescent="0.3">
      <c r="A901" s="119"/>
      <c r="B901" s="119"/>
      <c r="C901" s="119"/>
      <c r="D901" s="119"/>
      <c r="E901" s="119"/>
      <c r="F901" s="119"/>
      <c r="G901" s="119" t="s">
        <v>745</v>
      </c>
      <c r="H901" s="91">
        <v>31.38</v>
      </c>
      <c r="I901" s="119" t="s">
        <v>746</v>
      </c>
      <c r="J901" s="120">
        <v>22630.31</v>
      </c>
    </row>
    <row r="902" spans="1:10" ht="14.4" thickTop="1" x14ac:dyDescent="0.25">
      <c r="A902" s="4"/>
      <c r="B902" s="4"/>
      <c r="C902" s="4"/>
      <c r="D902" s="4"/>
      <c r="E902" s="4"/>
      <c r="F902" s="4"/>
      <c r="G902" s="4"/>
      <c r="H902" s="4"/>
      <c r="I902" s="4"/>
      <c r="J902" s="4"/>
    </row>
    <row r="903" spans="1:10" x14ac:dyDescent="0.25">
      <c r="A903" s="117" t="s">
        <v>382</v>
      </c>
      <c r="B903" s="97" t="s">
        <v>1</v>
      </c>
      <c r="C903" s="117" t="s">
        <v>206</v>
      </c>
      <c r="D903" s="117" t="s">
        <v>0</v>
      </c>
      <c r="E903" s="141" t="s">
        <v>3</v>
      </c>
      <c r="F903" s="141"/>
      <c r="G903" s="98" t="s">
        <v>207</v>
      </c>
      <c r="H903" s="97" t="s">
        <v>208</v>
      </c>
      <c r="I903" s="97" t="s">
        <v>209</v>
      </c>
      <c r="J903" s="97" t="s">
        <v>167</v>
      </c>
    </row>
    <row r="904" spans="1:10" ht="52.8" x14ac:dyDescent="0.25">
      <c r="A904" s="124" t="s">
        <v>717</v>
      </c>
      <c r="B904" s="2" t="s">
        <v>1694</v>
      </c>
      <c r="C904" s="124" t="s">
        <v>251</v>
      </c>
      <c r="D904" s="124" t="s">
        <v>1695</v>
      </c>
      <c r="E904" s="151" t="s">
        <v>967</v>
      </c>
      <c r="F904" s="151"/>
      <c r="G904" s="3" t="s">
        <v>226</v>
      </c>
      <c r="H904" s="85">
        <v>1</v>
      </c>
      <c r="I904" s="83">
        <v>396.06</v>
      </c>
      <c r="J904" s="83">
        <v>396.06</v>
      </c>
    </row>
    <row r="905" spans="1:10" ht="26.4" x14ac:dyDescent="0.25">
      <c r="A905" s="125" t="s">
        <v>719</v>
      </c>
      <c r="B905" s="86" t="s">
        <v>829</v>
      </c>
      <c r="C905" s="125" t="s">
        <v>251</v>
      </c>
      <c r="D905" s="125" t="s">
        <v>830</v>
      </c>
      <c r="E905" s="152" t="s">
        <v>4</v>
      </c>
      <c r="F905" s="152"/>
      <c r="G905" s="87" t="s">
        <v>5</v>
      </c>
      <c r="H905" s="88">
        <v>0.51900000000000002</v>
      </c>
      <c r="I905" s="89">
        <v>20.84</v>
      </c>
      <c r="J905" s="89">
        <v>10.81</v>
      </c>
    </row>
    <row r="906" spans="1:10" ht="26.4" x14ac:dyDescent="0.25">
      <c r="A906" s="125" t="s">
        <v>719</v>
      </c>
      <c r="B906" s="86" t="s">
        <v>755</v>
      </c>
      <c r="C906" s="125" t="s">
        <v>251</v>
      </c>
      <c r="D906" s="125" t="s">
        <v>9</v>
      </c>
      <c r="E906" s="152" t="s">
        <v>4</v>
      </c>
      <c r="F906" s="152"/>
      <c r="G906" s="87" t="s">
        <v>5</v>
      </c>
      <c r="H906" s="88">
        <v>0.25900000000000001</v>
      </c>
      <c r="I906" s="89">
        <v>16.329999999999998</v>
      </c>
      <c r="J906" s="89">
        <v>4.22</v>
      </c>
    </row>
    <row r="907" spans="1:10" ht="39.6" x14ac:dyDescent="0.25">
      <c r="A907" s="123" t="s">
        <v>758</v>
      </c>
      <c r="B907" s="92" t="s">
        <v>2000</v>
      </c>
      <c r="C907" s="123" t="s">
        <v>251</v>
      </c>
      <c r="D907" s="123" t="s">
        <v>2001</v>
      </c>
      <c r="E907" s="150" t="s">
        <v>10</v>
      </c>
      <c r="F907" s="150"/>
      <c r="G907" s="93" t="s">
        <v>2</v>
      </c>
      <c r="H907" s="94">
        <v>0.83330000000000004</v>
      </c>
      <c r="I907" s="95">
        <v>436.3</v>
      </c>
      <c r="J907" s="95">
        <v>363.56</v>
      </c>
    </row>
    <row r="908" spans="1:10" ht="26.4" x14ac:dyDescent="0.25">
      <c r="A908" s="123" t="s">
        <v>758</v>
      </c>
      <c r="B908" s="92" t="s">
        <v>970</v>
      </c>
      <c r="C908" s="123" t="s">
        <v>251</v>
      </c>
      <c r="D908" s="123" t="s">
        <v>971</v>
      </c>
      <c r="E908" s="150" t="s">
        <v>10</v>
      </c>
      <c r="F908" s="150"/>
      <c r="G908" s="93" t="s">
        <v>2</v>
      </c>
      <c r="H908" s="94">
        <v>9.1999999999999993</v>
      </c>
      <c r="I908" s="95">
        <v>0.17</v>
      </c>
      <c r="J908" s="95">
        <v>1.56</v>
      </c>
    </row>
    <row r="909" spans="1:10" x14ac:dyDescent="0.25">
      <c r="A909" s="123" t="s">
        <v>758</v>
      </c>
      <c r="B909" s="92" t="s">
        <v>972</v>
      </c>
      <c r="C909" s="123" t="s">
        <v>251</v>
      </c>
      <c r="D909" s="123" t="s">
        <v>973</v>
      </c>
      <c r="E909" s="150" t="s">
        <v>10</v>
      </c>
      <c r="F909" s="150"/>
      <c r="G909" s="93" t="s">
        <v>2</v>
      </c>
      <c r="H909" s="94">
        <v>0.62329999999999997</v>
      </c>
      <c r="I909" s="95">
        <v>25.54</v>
      </c>
      <c r="J909" s="95">
        <v>15.91</v>
      </c>
    </row>
    <row r="910" spans="1:10" x14ac:dyDescent="0.25">
      <c r="A910" s="126"/>
      <c r="B910" s="126"/>
      <c r="C910" s="126"/>
      <c r="D910" s="126"/>
      <c r="E910" s="126" t="s">
        <v>740</v>
      </c>
      <c r="F910" s="90">
        <v>5.0221844614367983</v>
      </c>
      <c r="G910" s="126" t="s">
        <v>741</v>
      </c>
      <c r="H910" s="90">
        <v>5.62</v>
      </c>
      <c r="I910" s="126" t="s">
        <v>742</v>
      </c>
      <c r="J910" s="90">
        <v>10.64</v>
      </c>
    </row>
    <row r="911" spans="1:10" x14ac:dyDescent="0.25">
      <c r="A911" s="126"/>
      <c r="B911" s="126"/>
      <c r="C911" s="126"/>
      <c r="D911" s="126"/>
      <c r="E911" s="126" t="s">
        <v>743</v>
      </c>
      <c r="F911" s="90">
        <v>80.55</v>
      </c>
      <c r="G911" s="126"/>
      <c r="H911" s="149" t="s">
        <v>744</v>
      </c>
      <c r="I911" s="149"/>
      <c r="J911" s="90">
        <v>476.61</v>
      </c>
    </row>
    <row r="912" spans="1:10" ht="14.4" thickBot="1" x14ac:dyDescent="0.3">
      <c r="A912" s="119"/>
      <c r="B912" s="119"/>
      <c r="C912" s="119"/>
      <c r="D912" s="119"/>
      <c r="E912" s="119"/>
      <c r="F912" s="119"/>
      <c r="G912" s="119" t="s">
        <v>745</v>
      </c>
      <c r="H912" s="91">
        <v>1.1000000000000001</v>
      </c>
      <c r="I912" s="119" t="s">
        <v>746</v>
      </c>
      <c r="J912" s="120">
        <v>524.27</v>
      </c>
    </row>
    <row r="913" spans="1:10" ht="14.4" thickTop="1" x14ac:dyDescent="0.25">
      <c r="A913" s="4"/>
      <c r="B913" s="4"/>
      <c r="C913" s="4"/>
      <c r="D913" s="4"/>
      <c r="E913" s="4"/>
      <c r="F913" s="4"/>
      <c r="G913" s="4"/>
      <c r="H913" s="4"/>
      <c r="I913" s="4"/>
      <c r="J913" s="4"/>
    </row>
    <row r="914" spans="1:10" x14ac:dyDescent="0.25">
      <c r="A914" s="117" t="s">
        <v>1696</v>
      </c>
      <c r="B914" s="97" t="s">
        <v>1</v>
      </c>
      <c r="C914" s="117" t="s">
        <v>206</v>
      </c>
      <c r="D914" s="117" t="s">
        <v>0</v>
      </c>
      <c r="E914" s="141" t="s">
        <v>3</v>
      </c>
      <c r="F914" s="141"/>
      <c r="G914" s="98" t="s">
        <v>207</v>
      </c>
      <c r="H914" s="97" t="s">
        <v>208</v>
      </c>
      <c r="I914" s="97" t="s">
        <v>209</v>
      </c>
      <c r="J914" s="97" t="s">
        <v>167</v>
      </c>
    </row>
    <row r="915" spans="1:10" ht="39.6" x14ac:dyDescent="0.25">
      <c r="A915" s="124" t="s">
        <v>717</v>
      </c>
      <c r="B915" s="2" t="s">
        <v>1697</v>
      </c>
      <c r="C915" s="124" t="s">
        <v>213</v>
      </c>
      <c r="D915" s="124" t="s">
        <v>1698</v>
      </c>
      <c r="E915" s="151">
        <v>115</v>
      </c>
      <c r="F915" s="151"/>
      <c r="G915" s="3" t="s">
        <v>546</v>
      </c>
      <c r="H915" s="85">
        <v>1</v>
      </c>
      <c r="I915" s="83">
        <v>3371.51</v>
      </c>
      <c r="J915" s="83">
        <v>3371.51</v>
      </c>
    </row>
    <row r="916" spans="1:10" ht="39.6" x14ac:dyDescent="0.25">
      <c r="A916" s="125" t="s">
        <v>719</v>
      </c>
      <c r="B916" s="86" t="s">
        <v>1779</v>
      </c>
      <c r="C916" s="125" t="s">
        <v>251</v>
      </c>
      <c r="D916" s="125" t="s">
        <v>1780</v>
      </c>
      <c r="E916" s="152" t="s">
        <v>4</v>
      </c>
      <c r="F916" s="152"/>
      <c r="G916" s="87" t="s">
        <v>261</v>
      </c>
      <c r="H916" s="88">
        <v>0.24</v>
      </c>
      <c r="I916" s="89">
        <v>436.49</v>
      </c>
      <c r="J916" s="89">
        <v>104.75</v>
      </c>
    </row>
    <row r="917" spans="1:10" ht="26.4" x14ac:dyDescent="0.25">
      <c r="A917" s="125" t="s">
        <v>719</v>
      </c>
      <c r="B917" s="86" t="s">
        <v>829</v>
      </c>
      <c r="C917" s="125" t="s">
        <v>251</v>
      </c>
      <c r="D917" s="125" t="s">
        <v>830</v>
      </c>
      <c r="E917" s="152" t="s">
        <v>4</v>
      </c>
      <c r="F917" s="152"/>
      <c r="G917" s="87" t="s">
        <v>5</v>
      </c>
      <c r="H917" s="88">
        <v>8</v>
      </c>
      <c r="I917" s="89">
        <v>20.84</v>
      </c>
      <c r="J917" s="89">
        <v>166.72</v>
      </c>
    </row>
    <row r="918" spans="1:10" ht="26.4" x14ac:dyDescent="0.25">
      <c r="A918" s="125" t="s">
        <v>719</v>
      </c>
      <c r="B918" s="86" t="s">
        <v>755</v>
      </c>
      <c r="C918" s="125" t="s">
        <v>251</v>
      </c>
      <c r="D918" s="125" t="s">
        <v>9</v>
      </c>
      <c r="E918" s="152" t="s">
        <v>4</v>
      </c>
      <c r="F918" s="152"/>
      <c r="G918" s="87" t="s">
        <v>5</v>
      </c>
      <c r="H918" s="88">
        <v>9.6</v>
      </c>
      <c r="I918" s="89">
        <v>16.329999999999998</v>
      </c>
      <c r="J918" s="89">
        <v>156.76</v>
      </c>
    </row>
    <row r="919" spans="1:10" ht="26.4" x14ac:dyDescent="0.25">
      <c r="A919" s="125" t="s">
        <v>719</v>
      </c>
      <c r="B919" s="86" t="s">
        <v>1368</v>
      </c>
      <c r="C919" s="125" t="s">
        <v>251</v>
      </c>
      <c r="D919" s="125" t="s">
        <v>1369</v>
      </c>
      <c r="E919" s="152" t="s">
        <v>4</v>
      </c>
      <c r="F919" s="152"/>
      <c r="G919" s="87" t="s">
        <v>5</v>
      </c>
      <c r="H919" s="88">
        <v>24</v>
      </c>
      <c r="I919" s="89">
        <v>20.73</v>
      </c>
      <c r="J919" s="89">
        <v>497.52</v>
      </c>
    </row>
    <row r="920" spans="1:10" ht="26.4" x14ac:dyDescent="0.25">
      <c r="A920" s="125" t="s">
        <v>719</v>
      </c>
      <c r="B920" s="86" t="s">
        <v>1781</v>
      </c>
      <c r="C920" s="125" t="s">
        <v>251</v>
      </c>
      <c r="D920" s="125" t="s">
        <v>1782</v>
      </c>
      <c r="E920" s="152" t="s">
        <v>4</v>
      </c>
      <c r="F920" s="152"/>
      <c r="G920" s="87" t="s">
        <v>5</v>
      </c>
      <c r="H920" s="88">
        <v>24</v>
      </c>
      <c r="I920" s="89">
        <v>21.55</v>
      </c>
      <c r="J920" s="89">
        <v>517.20000000000005</v>
      </c>
    </row>
    <row r="921" spans="1:10" x14ac:dyDescent="0.25">
      <c r="A921" s="123" t="s">
        <v>758</v>
      </c>
      <c r="B921" s="92" t="s">
        <v>1783</v>
      </c>
      <c r="C921" s="123" t="s">
        <v>770</v>
      </c>
      <c r="D921" s="123" t="s">
        <v>1784</v>
      </c>
      <c r="E921" s="150" t="s">
        <v>10</v>
      </c>
      <c r="F921" s="150"/>
      <c r="G921" s="93" t="s">
        <v>1717</v>
      </c>
      <c r="H921" s="94">
        <v>58.8</v>
      </c>
      <c r="I921" s="95">
        <v>16.989999999999998</v>
      </c>
      <c r="J921" s="95">
        <v>999.01</v>
      </c>
    </row>
    <row r="922" spans="1:10" ht="26.4" x14ac:dyDescent="0.25">
      <c r="A922" s="123" t="s">
        <v>758</v>
      </c>
      <c r="B922" s="92" t="s">
        <v>1785</v>
      </c>
      <c r="C922" s="123" t="s">
        <v>770</v>
      </c>
      <c r="D922" s="123" t="s">
        <v>1786</v>
      </c>
      <c r="E922" s="150" t="s">
        <v>10</v>
      </c>
      <c r="F922" s="150"/>
      <c r="G922" s="93" t="s">
        <v>1717</v>
      </c>
      <c r="H922" s="94">
        <v>8</v>
      </c>
      <c r="I922" s="95">
        <v>31.69</v>
      </c>
      <c r="J922" s="95">
        <v>253.52</v>
      </c>
    </row>
    <row r="923" spans="1:10" x14ac:dyDescent="0.25">
      <c r="A923" s="123" t="s">
        <v>758</v>
      </c>
      <c r="B923" s="92" t="s">
        <v>1098</v>
      </c>
      <c r="C923" s="123" t="s">
        <v>251</v>
      </c>
      <c r="D923" s="123" t="s">
        <v>1099</v>
      </c>
      <c r="E923" s="150" t="s">
        <v>10</v>
      </c>
      <c r="F923" s="150"/>
      <c r="G923" s="93" t="s">
        <v>301</v>
      </c>
      <c r="H923" s="94">
        <v>22.4</v>
      </c>
      <c r="I923" s="95">
        <v>30.18</v>
      </c>
      <c r="J923" s="95">
        <v>676.03</v>
      </c>
    </row>
    <row r="924" spans="1:10" x14ac:dyDescent="0.25">
      <c r="A924" s="126"/>
      <c r="B924" s="126"/>
      <c r="C924" s="126"/>
      <c r="D924" s="126"/>
      <c r="E924" s="126" t="s">
        <v>740</v>
      </c>
      <c r="F924" s="90">
        <v>451.20362503540076</v>
      </c>
      <c r="G924" s="126" t="s">
        <v>741</v>
      </c>
      <c r="H924" s="90">
        <v>504.72</v>
      </c>
      <c r="I924" s="126" t="s">
        <v>742</v>
      </c>
      <c r="J924" s="90">
        <v>955.92</v>
      </c>
    </row>
    <row r="925" spans="1:10" x14ac:dyDescent="0.25">
      <c r="A925" s="126"/>
      <c r="B925" s="126"/>
      <c r="C925" s="126"/>
      <c r="D925" s="126"/>
      <c r="E925" s="126" t="s">
        <v>743</v>
      </c>
      <c r="F925" s="90">
        <v>685.76</v>
      </c>
      <c r="G925" s="126"/>
      <c r="H925" s="149" t="s">
        <v>744</v>
      </c>
      <c r="I925" s="149"/>
      <c r="J925" s="90">
        <v>4057.27</v>
      </c>
    </row>
    <row r="926" spans="1:10" ht="14.4" thickBot="1" x14ac:dyDescent="0.3">
      <c r="A926" s="119"/>
      <c r="B926" s="119"/>
      <c r="C926" s="119"/>
      <c r="D926" s="119"/>
      <c r="E926" s="119"/>
      <c r="F926" s="119"/>
      <c r="G926" s="119" t="s">
        <v>745</v>
      </c>
      <c r="H926" s="91">
        <v>1</v>
      </c>
      <c r="I926" s="119" t="s">
        <v>746</v>
      </c>
      <c r="J926" s="120">
        <v>4057.27</v>
      </c>
    </row>
    <row r="927" spans="1:10" ht="14.4" thickTop="1" x14ac:dyDescent="0.25">
      <c r="A927" s="4"/>
      <c r="B927" s="4"/>
      <c r="C927" s="4"/>
      <c r="D927" s="4"/>
      <c r="E927" s="4"/>
      <c r="F927" s="4"/>
      <c r="G927" s="4"/>
      <c r="H927" s="4"/>
      <c r="I927" s="4"/>
      <c r="J927" s="4"/>
    </row>
    <row r="928" spans="1:10" x14ac:dyDescent="0.25">
      <c r="A928" s="116" t="s">
        <v>187</v>
      </c>
      <c r="B928" s="116"/>
      <c r="C928" s="116"/>
      <c r="D928" s="116" t="s">
        <v>188</v>
      </c>
      <c r="E928" s="116"/>
      <c r="F928" s="138"/>
      <c r="G928" s="138"/>
      <c r="H928" s="82"/>
      <c r="I928" s="116"/>
      <c r="J928" s="80">
        <v>415108.58</v>
      </c>
    </row>
    <row r="929" spans="1:10" x14ac:dyDescent="0.25">
      <c r="A929" s="117" t="s">
        <v>385</v>
      </c>
      <c r="B929" s="97" t="s">
        <v>1</v>
      </c>
      <c r="C929" s="117" t="s">
        <v>206</v>
      </c>
      <c r="D929" s="117" t="s">
        <v>0</v>
      </c>
      <c r="E929" s="141" t="s">
        <v>3</v>
      </c>
      <c r="F929" s="141"/>
      <c r="G929" s="98" t="s">
        <v>207</v>
      </c>
      <c r="H929" s="97" t="s">
        <v>208</v>
      </c>
      <c r="I929" s="97" t="s">
        <v>209</v>
      </c>
      <c r="J929" s="97" t="s">
        <v>167</v>
      </c>
    </row>
    <row r="930" spans="1:10" ht="39.6" x14ac:dyDescent="0.25">
      <c r="A930" s="124" t="s">
        <v>717</v>
      </c>
      <c r="B930" s="2" t="s">
        <v>388</v>
      </c>
      <c r="C930" s="124" t="s">
        <v>251</v>
      </c>
      <c r="D930" s="124" t="s">
        <v>389</v>
      </c>
      <c r="E930" s="151" t="s">
        <v>1011</v>
      </c>
      <c r="F930" s="151"/>
      <c r="G930" s="3" t="s">
        <v>226</v>
      </c>
      <c r="H930" s="85">
        <v>1</v>
      </c>
      <c r="I930" s="83">
        <v>51.08</v>
      </c>
      <c r="J930" s="83">
        <v>51.08</v>
      </c>
    </row>
    <row r="931" spans="1:10" ht="26.4" x14ac:dyDescent="0.25">
      <c r="A931" s="125" t="s">
        <v>719</v>
      </c>
      <c r="B931" s="86" t="s">
        <v>755</v>
      </c>
      <c r="C931" s="125" t="s">
        <v>251</v>
      </c>
      <c r="D931" s="125" t="s">
        <v>9</v>
      </c>
      <c r="E931" s="152" t="s">
        <v>4</v>
      </c>
      <c r="F931" s="152"/>
      <c r="G931" s="87" t="s">
        <v>5</v>
      </c>
      <c r="H931" s="88">
        <v>0.15</v>
      </c>
      <c r="I931" s="89">
        <v>16.329999999999998</v>
      </c>
      <c r="J931" s="89">
        <v>2.44</v>
      </c>
    </row>
    <row r="932" spans="1:10" ht="26.4" x14ac:dyDescent="0.25">
      <c r="A932" s="125" t="s">
        <v>719</v>
      </c>
      <c r="B932" s="86" t="s">
        <v>833</v>
      </c>
      <c r="C932" s="125" t="s">
        <v>251</v>
      </c>
      <c r="D932" s="125" t="s">
        <v>834</v>
      </c>
      <c r="E932" s="152" t="s">
        <v>4</v>
      </c>
      <c r="F932" s="152"/>
      <c r="G932" s="87" t="s">
        <v>5</v>
      </c>
      <c r="H932" s="88">
        <v>0.24</v>
      </c>
      <c r="I932" s="89">
        <v>24.24</v>
      </c>
      <c r="J932" s="89">
        <v>5.81</v>
      </c>
    </row>
    <row r="933" spans="1:10" x14ac:dyDescent="0.25">
      <c r="A933" s="123" t="s">
        <v>758</v>
      </c>
      <c r="B933" s="92" t="s">
        <v>1022</v>
      </c>
      <c r="C933" s="123" t="s">
        <v>251</v>
      </c>
      <c r="D933" s="123" t="s">
        <v>1023</v>
      </c>
      <c r="E933" s="150" t="s">
        <v>10</v>
      </c>
      <c r="F933" s="150"/>
      <c r="G933" s="93" t="s">
        <v>301</v>
      </c>
      <c r="H933" s="94">
        <v>4.8600000000000003</v>
      </c>
      <c r="I933" s="95">
        <v>0.67</v>
      </c>
      <c r="J933" s="95">
        <v>3.25</v>
      </c>
    </row>
    <row r="934" spans="1:10" ht="26.4" x14ac:dyDescent="0.25">
      <c r="A934" s="123" t="s">
        <v>758</v>
      </c>
      <c r="B934" s="92" t="s">
        <v>1024</v>
      </c>
      <c r="C934" s="123" t="s">
        <v>251</v>
      </c>
      <c r="D934" s="123" t="s">
        <v>1025</v>
      </c>
      <c r="E934" s="150" t="s">
        <v>10</v>
      </c>
      <c r="F934" s="150"/>
      <c r="G934" s="93" t="s">
        <v>226</v>
      </c>
      <c r="H934" s="94">
        <v>1.06</v>
      </c>
      <c r="I934" s="95">
        <v>36.46</v>
      </c>
      <c r="J934" s="95">
        <v>38.64</v>
      </c>
    </row>
    <row r="935" spans="1:10" x14ac:dyDescent="0.25">
      <c r="A935" s="123" t="s">
        <v>758</v>
      </c>
      <c r="B935" s="92" t="s">
        <v>1026</v>
      </c>
      <c r="C935" s="123" t="s">
        <v>251</v>
      </c>
      <c r="D935" s="123" t="s">
        <v>1027</v>
      </c>
      <c r="E935" s="150" t="s">
        <v>10</v>
      </c>
      <c r="F935" s="150"/>
      <c r="G935" s="93" t="s">
        <v>301</v>
      </c>
      <c r="H935" s="94">
        <v>0.24</v>
      </c>
      <c r="I935" s="95">
        <v>3.93</v>
      </c>
      <c r="J935" s="95">
        <v>0.94</v>
      </c>
    </row>
    <row r="936" spans="1:10" x14ac:dyDescent="0.25">
      <c r="A936" s="126"/>
      <c r="B936" s="126"/>
      <c r="C936" s="126"/>
      <c r="D936" s="126"/>
      <c r="E936" s="126" t="s">
        <v>740</v>
      </c>
      <c r="F936" s="90">
        <v>2.8603794958935147</v>
      </c>
      <c r="G936" s="126" t="s">
        <v>741</v>
      </c>
      <c r="H936" s="90">
        <v>3.2</v>
      </c>
      <c r="I936" s="126" t="s">
        <v>742</v>
      </c>
      <c r="J936" s="90">
        <v>6.06</v>
      </c>
    </row>
    <row r="937" spans="1:10" x14ac:dyDescent="0.25">
      <c r="A937" s="126"/>
      <c r="B937" s="126"/>
      <c r="C937" s="126"/>
      <c r="D937" s="126"/>
      <c r="E937" s="126" t="s">
        <v>743</v>
      </c>
      <c r="F937" s="90">
        <v>10.38</v>
      </c>
      <c r="G937" s="126"/>
      <c r="H937" s="149" t="s">
        <v>744</v>
      </c>
      <c r="I937" s="149"/>
      <c r="J937" s="90">
        <v>61.46</v>
      </c>
    </row>
    <row r="938" spans="1:10" ht="14.4" thickBot="1" x14ac:dyDescent="0.3">
      <c r="A938" s="119"/>
      <c r="B938" s="119"/>
      <c r="C938" s="119"/>
      <c r="D938" s="119"/>
      <c r="E938" s="119"/>
      <c r="F938" s="119"/>
      <c r="G938" s="119" t="s">
        <v>745</v>
      </c>
      <c r="H938" s="91">
        <v>250.19</v>
      </c>
      <c r="I938" s="119" t="s">
        <v>746</v>
      </c>
      <c r="J938" s="120">
        <v>15376.67</v>
      </c>
    </row>
    <row r="939" spans="1:10" ht="14.4" thickTop="1" x14ac:dyDescent="0.25">
      <c r="A939" s="4"/>
      <c r="B939" s="4"/>
      <c r="C939" s="4"/>
      <c r="D939" s="4"/>
      <c r="E939" s="4"/>
      <c r="F939" s="4"/>
      <c r="G939" s="4"/>
      <c r="H939" s="4"/>
      <c r="I939" s="4"/>
      <c r="J939" s="4"/>
    </row>
    <row r="940" spans="1:10" x14ac:dyDescent="0.25">
      <c r="A940" s="117" t="s">
        <v>387</v>
      </c>
      <c r="B940" s="97" t="s">
        <v>1</v>
      </c>
      <c r="C940" s="117" t="s">
        <v>206</v>
      </c>
      <c r="D940" s="117" t="s">
        <v>0</v>
      </c>
      <c r="E940" s="141" t="s">
        <v>3</v>
      </c>
      <c r="F940" s="141"/>
      <c r="G940" s="98" t="s">
        <v>207</v>
      </c>
      <c r="H940" s="97" t="s">
        <v>208</v>
      </c>
      <c r="I940" s="97" t="s">
        <v>209</v>
      </c>
      <c r="J940" s="97" t="s">
        <v>167</v>
      </c>
    </row>
    <row r="941" spans="1:10" ht="26.4" x14ac:dyDescent="0.25">
      <c r="A941" s="124" t="s">
        <v>717</v>
      </c>
      <c r="B941" s="2" t="s">
        <v>391</v>
      </c>
      <c r="C941" s="124" t="s">
        <v>251</v>
      </c>
      <c r="D941" s="124" t="s">
        <v>392</v>
      </c>
      <c r="E941" s="151" t="s">
        <v>1011</v>
      </c>
      <c r="F941" s="151"/>
      <c r="G941" s="3" t="s">
        <v>230</v>
      </c>
      <c r="H941" s="85">
        <v>1</v>
      </c>
      <c r="I941" s="83">
        <v>95.54</v>
      </c>
      <c r="J941" s="83">
        <v>95.54</v>
      </c>
    </row>
    <row r="942" spans="1:10" ht="26.4" x14ac:dyDescent="0.25">
      <c r="A942" s="125" t="s">
        <v>719</v>
      </c>
      <c r="B942" s="86" t="s">
        <v>897</v>
      </c>
      <c r="C942" s="125" t="s">
        <v>251</v>
      </c>
      <c r="D942" s="125" t="s">
        <v>898</v>
      </c>
      <c r="E942" s="152" t="s">
        <v>4</v>
      </c>
      <c r="F942" s="152"/>
      <c r="G942" s="87" t="s">
        <v>5</v>
      </c>
      <c r="H942" s="88">
        <v>0.54700000000000004</v>
      </c>
      <c r="I942" s="89">
        <v>23.04</v>
      </c>
      <c r="J942" s="89">
        <v>12.6</v>
      </c>
    </row>
    <row r="943" spans="1:10" ht="26.4" x14ac:dyDescent="0.25">
      <c r="A943" s="125" t="s">
        <v>719</v>
      </c>
      <c r="B943" s="86" t="s">
        <v>755</v>
      </c>
      <c r="C943" s="125" t="s">
        <v>251</v>
      </c>
      <c r="D943" s="125" t="s">
        <v>9</v>
      </c>
      <c r="E943" s="152" t="s">
        <v>4</v>
      </c>
      <c r="F943" s="152"/>
      <c r="G943" s="87" t="s">
        <v>5</v>
      </c>
      <c r="H943" s="88">
        <v>0.27300000000000002</v>
      </c>
      <c r="I943" s="89">
        <v>16.329999999999998</v>
      </c>
      <c r="J943" s="89">
        <v>4.45</v>
      </c>
    </row>
    <row r="944" spans="1:10" x14ac:dyDescent="0.25">
      <c r="A944" s="123" t="s">
        <v>758</v>
      </c>
      <c r="B944" s="92" t="s">
        <v>1028</v>
      </c>
      <c r="C944" s="123" t="s">
        <v>251</v>
      </c>
      <c r="D944" s="123" t="s">
        <v>1029</v>
      </c>
      <c r="E944" s="150" t="s">
        <v>10</v>
      </c>
      <c r="F944" s="150"/>
      <c r="G944" s="93" t="s">
        <v>301</v>
      </c>
      <c r="H944" s="94">
        <v>1.29</v>
      </c>
      <c r="I944" s="95">
        <v>2.06</v>
      </c>
      <c r="J944" s="95">
        <v>2.65</v>
      </c>
    </row>
    <row r="945" spans="1:10" ht="39.6" x14ac:dyDescent="0.25">
      <c r="A945" s="123" t="s">
        <v>758</v>
      </c>
      <c r="B945" s="92" t="s">
        <v>1030</v>
      </c>
      <c r="C945" s="123" t="s">
        <v>251</v>
      </c>
      <c r="D945" s="123" t="s">
        <v>1031</v>
      </c>
      <c r="E945" s="150" t="s">
        <v>10</v>
      </c>
      <c r="F945" s="150"/>
      <c r="G945" s="93" t="s">
        <v>230</v>
      </c>
      <c r="H945" s="94">
        <v>1</v>
      </c>
      <c r="I945" s="95">
        <v>75.84</v>
      </c>
      <c r="J945" s="95">
        <v>75.84</v>
      </c>
    </row>
    <row r="946" spans="1:10" x14ac:dyDescent="0.25">
      <c r="A946" s="126"/>
      <c r="B946" s="126"/>
      <c r="C946" s="126"/>
      <c r="D946" s="126"/>
      <c r="E946" s="126" t="s">
        <v>740</v>
      </c>
      <c r="F946" s="90">
        <v>5.8670820353063347</v>
      </c>
      <c r="G946" s="126" t="s">
        <v>741</v>
      </c>
      <c r="H946" s="90">
        <v>6.56</v>
      </c>
      <c r="I946" s="126" t="s">
        <v>742</v>
      </c>
      <c r="J946" s="90">
        <v>12.43</v>
      </c>
    </row>
    <row r="947" spans="1:10" x14ac:dyDescent="0.25">
      <c r="A947" s="126"/>
      <c r="B947" s="126"/>
      <c r="C947" s="126"/>
      <c r="D947" s="126"/>
      <c r="E947" s="126" t="s">
        <v>743</v>
      </c>
      <c r="F947" s="90">
        <v>19.43</v>
      </c>
      <c r="G947" s="126"/>
      <c r="H947" s="149" t="s">
        <v>744</v>
      </c>
      <c r="I947" s="149"/>
      <c r="J947" s="90">
        <v>114.97</v>
      </c>
    </row>
    <row r="948" spans="1:10" ht="14.4" thickBot="1" x14ac:dyDescent="0.3">
      <c r="A948" s="119"/>
      <c r="B948" s="119"/>
      <c r="C948" s="119"/>
      <c r="D948" s="119"/>
      <c r="E948" s="119"/>
      <c r="F948" s="119"/>
      <c r="G948" s="119" t="s">
        <v>745</v>
      </c>
      <c r="H948" s="91">
        <v>150</v>
      </c>
      <c r="I948" s="119" t="s">
        <v>746</v>
      </c>
      <c r="J948" s="120">
        <v>17245.5</v>
      </c>
    </row>
    <row r="949" spans="1:10" ht="14.4" thickTop="1" x14ac:dyDescent="0.25">
      <c r="A949" s="4"/>
      <c r="B949" s="4"/>
      <c r="C949" s="4"/>
      <c r="D949" s="4"/>
      <c r="E949" s="4"/>
      <c r="F949" s="4"/>
      <c r="G949" s="4"/>
      <c r="H949" s="4"/>
      <c r="I949" s="4"/>
      <c r="J949" s="4"/>
    </row>
    <row r="950" spans="1:10" x14ac:dyDescent="0.25">
      <c r="A950" s="117" t="s">
        <v>390</v>
      </c>
      <c r="B950" s="97" t="s">
        <v>1</v>
      </c>
      <c r="C950" s="117" t="s">
        <v>206</v>
      </c>
      <c r="D950" s="117" t="s">
        <v>0</v>
      </c>
      <c r="E950" s="141" t="s">
        <v>3</v>
      </c>
      <c r="F950" s="141"/>
      <c r="G950" s="98" t="s">
        <v>207</v>
      </c>
      <c r="H950" s="97" t="s">
        <v>208</v>
      </c>
      <c r="I950" s="97" t="s">
        <v>209</v>
      </c>
      <c r="J950" s="97" t="s">
        <v>167</v>
      </c>
    </row>
    <row r="951" spans="1:10" ht="39.6" x14ac:dyDescent="0.25">
      <c r="A951" s="124" t="s">
        <v>717</v>
      </c>
      <c r="B951" s="2" t="s">
        <v>394</v>
      </c>
      <c r="C951" s="124" t="s">
        <v>251</v>
      </c>
      <c r="D951" s="124" t="s">
        <v>395</v>
      </c>
      <c r="E951" s="151" t="s">
        <v>1032</v>
      </c>
      <c r="F951" s="151"/>
      <c r="G951" s="3" t="s">
        <v>226</v>
      </c>
      <c r="H951" s="85">
        <v>1</v>
      </c>
      <c r="I951" s="83">
        <v>42.72</v>
      </c>
      <c r="J951" s="83">
        <v>42.72</v>
      </c>
    </row>
    <row r="952" spans="1:10" ht="39.6" x14ac:dyDescent="0.25">
      <c r="A952" s="125" t="s">
        <v>719</v>
      </c>
      <c r="B952" s="86" t="s">
        <v>840</v>
      </c>
      <c r="C952" s="125" t="s">
        <v>251</v>
      </c>
      <c r="D952" s="125" t="s">
        <v>841</v>
      </c>
      <c r="E952" s="152" t="s">
        <v>804</v>
      </c>
      <c r="F952" s="152"/>
      <c r="G952" s="87" t="s">
        <v>808</v>
      </c>
      <c r="H952" s="88">
        <v>4.1000000000000003E-3</v>
      </c>
      <c r="I952" s="89">
        <v>11.1</v>
      </c>
      <c r="J952" s="89">
        <v>0.04</v>
      </c>
    </row>
    <row r="953" spans="1:10" ht="39.6" x14ac:dyDescent="0.25">
      <c r="A953" s="125" t="s">
        <v>719</v>
      </c>
      <c r="B953" s="86" t="s">
        <v>1037</v>
      </c>
      <c r="C953" s="125" t="s">
        <v>251</v>
      </c>
      <c r="D953" s="125" t="s">
        <v>1038</v>
      </c>
      <c r="E953" s="152" t="s">
        <v>804</v>
      </c>
      <c r="F953" s="152"/>
      <c r="G953" s="87" t="s">
        <v>805</v>
      </c>
      <c r="H953" s="88">
        <v>7.5700000000000003E-2</v>
      </c>
      <c r="I953" s="89">
        <v>0.54</v>
      </c>
      <c r="J953" s="89">
        <v>0.04</v>
      </c>
    </row>
    <row r="954" spans="1:10" ht="52.8" x14ac:dyDescent="0.25">
      <c r="A954" s="125" t="s">
        <v>719</v>
      </c>
      <c r="B954" s="86" t="s">
        <v>1035</v>
      </c>
      <c r="C954" s="125" t="s">
        <v>251</v>
      </c>
      <c r="D954" s="125" t="s">
        <v>1036</v>
      </c>
      <c r="E954" s="152" t="s">
        <v>804</v>
      </c>
      <c r="F954" s="152"/>
      <c r="G954" s="87" t="s">
        <v>805</v>
      </c>
      <c r="H954" s="88">
        <v>7.5999999999999998E-2</v>
      </c>
      <c r="I954" s="89">
        <v>1.04</v>
      </c>
      <c r="J954" s="89">
        <v>7.0000000000000007E-2</v>
      </c>
    </row>
    <row r="955" spans="1:10" ht="52.8" x14ac:dyDescent="0.25">
      <c r="A955" s="125" t="s">
        <v>719</v>
      </c>
      <c r="B955" s="86" t="s">
        <v>1033</v>
      </c>
      <c r="C955" s="125" t="s">
        <v>251</v>
      </c>
      <c r="D955" s="125" t="s">
        <v>1034</v>
      </c>
      <c r="E955" s="152" t="s">
        <v>804</v>
      </c>
      <c r="F955" s="152"/>
      <c r="G955" s="87" t="s">
        <v>808</v>
      </c>
      <c r="H955" s="88">
        <v>3.7000000000000002E-3</v>
      </c>
      <c r="I955" s="89">
        <v>12.24</v>
      </c>
      <c r="J955" s="89">
        <v>0.04</v>
      </c>
    </row>
    <row r="956" spans="1:10" ht="26.4" x14ac:dyDescent="0.25">
      <c r="A956" s="125" t="s">
        <v>719</v>
      </c>
      <c r="B956" s="86" t="s">
        <v>1039</v>
      </c>
      <c r="C956" s="125" t="s">
        <v>251</v>
      </c>
      <c r="D956" s="125" t="s">
        <v>1040</v>
      </c>
      <c r="E956" s="152" t="s">
        <v>4</v>
      </c>
      <c r="F956" s="152"/>
      <c r="G956" s="87" t="s">
        <v>5</v>
      </c>
      <c r="H956" s="88">
        <v>0.1595</v>
      </c>
      <c r="I956" s="89">
        <v>20.73</v>
      </c>
      <c r="J956" s="89">
        <v>3.3</v>
      </c>
    </row>
    <row r="957" spans="1:10" ht="26.4" x14ac:dyDescent="0.25">
      <c r="A957" s="125" t="s">
        <v>719</v>
      </c>
      <c r="B957" s="86" t="s">
        <v>755</v>
      </c>
      <c r="C957" s="125" t="s">
        <v>251</v>
      </c>
      <c r="D957" s="125" t="s">
        <v>9</v>
      </c>
      <c r="E957" s="152" t="s">
        <v>4</v>
      </c>
      <c r="F957" s="152"/>
      <c r="G957" s="87" t="s">
        <v>5</v>
      </c>
      <c r="H957" s="88">
        <v>0.1595</v>
      </c>
      <c r="I957" s="89">
        <v>16.329999999999998</v>
      </c>
      <c r="J957" s="89">
        <v>2.6</v>
      </c>
    </row>
    <row r="958" spans="1:10" ht="26.4" x14ac:dyDescent="0.25">
      <c r="A958" s="123" t="s">
        <v>758</v>
      </c>
      <c r="B958" s="92" t="s">
        <v>995</v>
      </c>
      <c r="C958" s="123" t="s">
        <v>251</v>
      </c>
      <c r="D958" s="123" t="s">
        <v>996</v>
      </c>
      <c r="E958" s="150" t="s">
        <v>10</v>
      </c>
      <c r="F958" s="150"/>
      <c r="G958" s="93" t="s">
        <v>261</v>
      </c>
      <c r="H958" s="94">
        <v>5.6800000000000003E-2</v>
      </c>
      <c r="I958" s="95">
        <v>70</v>
      </c>
      <c r="J958" s="95">
        <v>3.97</v>
      </c>
    </row>
    <row r="959" spans="1:10" ht="52.8" x14ac:dyDescent="0.25">
      <c r="A959" s="123" t="s">
        <v>758</v>
      </c>
      <c r="B959" s="92" t="s">
        <v>1041</v>
      </c>
      <c r="C959" s="123" t="s">
        <v>251</v>
      </c>
      <c r="D959" s="123" t="s">
        <v>1042</v>
      </c>
      <c r="E959" s="150" t="s">
        <v>10</v>
      </c>
      <c r="F959" s="150"/>
      <c r="G959" s="93" t="s">
        <v>226</v>
      </c>
      <c r="H959" s="94">
        <v>1.0031000000000001</v>
      </c>
      <c r="I959" s="95">
        <v>31.66</v>
      </c>
      <c r="J959" s="95">
        <v>31.75</v>
      </c>
    </row>
    <row r="960" spans="1:10" x14ac:dyDescent="0.25">
      <c r="A960" s="123" t="s">
        <v>758</v>
      </c>
      <c r="B960" s="92" t="s">
        <v>1043</v>
      </c>
      <c r="C960" s="123" t="s">
        <v>251</v>
      </c>
      <c r="D960" s="123" t="s">
        <v>1044</v>
      </c>
      <c r="E960" s="150" t="s">
        <v>10</v>
      </c>
      <c r="F960" s="150"/>
      <c r="G960" s="93" t="s">
        <v>261</v>
      </c>
      <c r="H960" s="94">
        <v>6.4999999999999997E-3</v>
      </c>
      <c r="I960" s="95">
        <v>140.94999999999999</v>
      </c>
      <c r="J960" s="95">
        <v>0.91</v>
      </c>
    </row>
    <row r="961" spans="1:10" x14ac:dyDescent="0.25">
      <c r="A961" s="126"/>
      <c r="B961" s="126"/>
      <c r="C961" s="126"/>
      <c r="D961" s="126"/>
      <c r="E961" s="126" t="s">
        <v>740</v>
      </c>
      <c r="F961" s="90">
        <v>1.9399603511753045</v>
      </c>
      <c r="G961" s="126" t="s">
        <v>741</v>
      </c>
      <c r="H961" s="90">
        <v>2.17</v>
      </c>
      <c r="I961" s="126" t="s">
        <v>742</v>
      </c>
      <c r="J961" s="90">
        <v>4.1100000000000003</v>
      </c>
    </row>
    <row r="962" spans="1:10" x14ac:dyDescent="0.25">
      <c r="A962" s="126"/>
      <c r="B962" s="126"/>
      <c r="C962" s="126"/>
      <c r="D962" s="126"/>
      <c r="E962" s="126" t="s">
        <v>743</v>
      </c>
      <c r="F962" s="90">
        <v>8.68</v>
      </c>
      <c r="G962" s="126"/>
      <c r="H962" s="149" t="s">
        <v>744</v>
      </c>
      <c r="I962" s="149"/>
      <c r="J962" s="90">
        <v>51.4</v>
      </c>
    </row>
    <row r="963" spans="1:10" ht="14.4" thickBot="1" x14ac:dyDescent="0.3">
      <c r="A963" s="119"/>
      <c r="B963" s="119"/>
      <c r="C963" s="119"/>
      <c r="D963" s="119"/>
      <c r="E963" s="119"/>
      <c r="F963" s="119"/>
      <c r="G963" s="119" t="s">
        <v>745</v>
      </c>
      <c r="H963" s="91">
        <v>534.41999999999996</v>
      </c>
      <c r="I963" s="119" t="s">
        <v>746</v>
      </c>
      <c r="J963" s="120">
        <v>27469.18</v>
      </c>
    </row>
    <row r="964" spans="1:10" ht="14.4" thickTop="1" x14ac:dyDescent="0.25">
      <c r="A964" s="4"/>
      <c r="B964" s="4"/>
      <c r="C964" s="4"/>
      <c r="D964" s="4"/>
      <c r="E964" s="4"/>
      <c r="F964" s="4"/>
      <c r="G964" s="4"/>
      <c r="H964" s="4"/>
      <c r="I964" s="4"/>
      <c r="J964" s="4"/>
    </row>
    <row r="965" spans="1:10" x14ac:dyDescent="0.25">
      <c r="A965" s="117" t="s">
        <v>393</v>
      </c>
      <c r="B965" s="97" t="s">
        <v>1</v>
      </c>
      <c r="C965" s="117" t="s">
        <v>206</v>
      </c>
      <c r="D965" s="117" t="s">
        <v>0</v>
      </c>
      <c r="E965" s="141" t="s">
        <v>3</v>
      </c>
      <c r="F965" s="141"/>
      <c r="G965" s="98" t="s">
        <v>207</v>
      </c>
      <c r="H965" s="97" t="s">
        <v>208</v>
      </c>
      <c r="I965" s="97" t="s">
        <v>209</v>
      </c>
      <c r="J965" s="97" t="s">
        <v>167</v>
      </c>
    </row>
    <row r="966" spans="1:10" ht="39.6" x14ac:dyDescent="0.25">
      <c r="A966" s="124" t="s">
        <v>717</v>
      </c>
      <c r="B966" s="2" t="s">
        <v>397</v>
      </c>
      <c r="C966" s="124" t="s">
        <v>251</v>
      </c>
      <c r="D966" s="124" t="s">
        <v>398</v>
      </c>
      <c r="E966" s="151" t="s">
        <v>1011</v>
      </c>
      <c r="F966" s="151"/>
      <c r="G966" s="3" t="s">
        <v>226</v>
      </c>
      <c r="H966" s="85">
        <v>1</v>
      </c>
      <c r="I966" s="83">
        <v>43.36</v>
      </c>
      <c r="J966" s="83">
        <v>43.36</v>
      </c>
    </row>
    <row r="967" spans="1:10" ht="26.4" x14ac:dyDescent="0.25">
      <c r="A967" s="125" t="s">
        <v>719</v>
      </c>
      <c r="B967" s="86" t="s">
        <v>1045</v>
      </c>
      <c r="C967" s="125" t="s">
        <v>251</v>
      </c>
      <c r="D967" s="125" t="s">
        <v>1046</v>
      </c>
      <c r="E967" s="152" t="s">
        <v>4</v>
      </c>
      <c r="F967" s="152"/>
      <c r="G967" s="87" t="s">
        <v>261</v>
      </c>
      <c r="H967" s="88">
        <v>4.3099999999999999E-2</v>
      </c>
      <c r="I967" s="89">
        <v>601.74</v>
      </c>
      <c r="J967" s="89">
        <v>25.93</v>
      </c>
    </row>
    <row r="968" spans="1:10" ht="26.4" x14ac:dyDescent="0.25">
      <c r="A968" s="125" t="s">
        <v>719</v>
      </c>
      <c r="B968" s="86" t="s">
        <v>829</v>
      </c>
      <c r="C968" s="125" t="s">
        <v>251</v>
      </c>
      <c r="D968" s="125" t="s">
        <v>830</v>
      </c>
      <c r="E968" s="152" t="s">
        <v>4</v>
      </c>
      <c r="F968" s="152"/>
      <c r="G968" s="87" t="s">
        <v>5</v>
      </c>
      <c r="H968" s="88">
        <v>0.58899999999999997</v>
      </c>
      <c r="I968" s="89">
        <v>20.84</v>
      </c>
      <c r="J968" s="89">
        <v>12.27</v>
      </c>
    </row>
    <row r="969" spans="1:10" ht="26.4" x14ac:dyDescent="0.25">
      <c r="A969" s="125" t="s">
        <v>719</v>
      </c>
      <c r="B969" s="86" t="s">
        <v>755</v>
      </c>
      <c r="C969" s="125" t="s">
        <v>251</v>
      </c>
      <c r="D969" s="125" t="s">
        <v>9</v>
      </c>
      <c r="E969" s="152" t="s">
        <v>4</v>
      </c>
      <c r="F969" s="152"/>
      <c r="G969" s="87" t="s">
        <v>5</v>
      </c>
      <c r="H969" s="88">
        <v>0.29399999999999998</v>
      </c>
      <c r="I969" s="89">
        <v>16.329999999999998</v>
      </c>
      <c r="J969" s="89">
        <v>4.8</v>
      </c>
    </row>
    <row r="970" spans="1:10" x14ac:dyDescent="0.25">
      <c r="A970" s="123" t="s">
        <v>758</v>
      </c>
      <c r="B970" s="92" t="s">
        <v>909</v>
      </c>
      <c r="C970" s="123" t="s">
        <v>251</v>
      </c>
      <c r="D970" s="123" t="s">
        <v>910</v>
      </c>
      <c r="E970" s="150" t="s">
        <v>10</v>
      </c>
      <c r="F970" s="150"/>
      <c r="G970" s="93" t="s">
        <v>301</v>
      </c>
      <c r="H970" s="94">
        <v>0.5</v>
      </c>
      <c r="I970" s="95">
        <v>0.72</v>
      </c>
      <c r="J970" s="95">
        <v>0.36</v>
      </c>
    </row>
    <row r="971" spans="1:10" x14ac:dyDescent="0.25">
      <c r="A971" s="126"/>
      <c r="B971" s="126"/>
      <c r="C971" s="126"/>
      <c r="D971" s="126"/>
      <c r="E971" s="126" t="s">
        <v>740</v>
      </c>
      <c r="F971" s="90">
        <v>8.1138487680543747</v>
      </c>
      <c r="G971" s="126" t="s">
        <v>741</v>
      </c>
      <c r="H971" s="90">
        <v>9.08</v>
      </c>
      <c r="I971" s="126" t="s">
        <v>742</v>
      </c>
      <c r="J971" s="90">
        <v>17.190000000000001</v>
      </c>
    </row>
    <row r="972" spans="1:10" x14ac:dyDescent="0.25">
      <c r="A972" s="126"/>
      <c r="B972" s="126"/>
      <c r="C972" s="126"/>
      <c r="D972" s="126"/>
      <c r="E972" s="126" t="s">
        <v>743</v>
      </c>
      <c r="F972" s="90">
        <v>8.81</v>
      </c>
      <c r="G972" s="126"/>
      <c r="H972" s="149" t="s">
        <v>744</v>
      </c>
      <c r="I972" s="149"/>
      <c r="J972" s="90">
        <v>52.17</v>
      </c>
    </row>
    <row r="973" spans="1:10" ht="14.4" thickBot="1" x14ac:dyDescent="0.3">
      <c r="A973" s="119"/>
      <c r="B973" s="119"/>
      <c r="C973" s="119"/>
      <c r="D973" s="119"/>
      <c r="E973" s="119"/>
      <c r="F973" s="119"/>
      <c r="G973" s="119" t="s">
        <v>745</v>
      </c>
      <c r="H973" s="91">
        <v>1150.57</v>
      </c>
      <c r="I973" s="119" t="s">
        <v>746</v>
      </c>
      <c r="J973" s="120">
        <v>60025.23</v>
      </c>
    </row>
    <row r="974" spans="1:10" ht="14.4" thickTop="1" x14ac:dyDescent="0.25">
      <c r="A974" s="4"/>
      <c r="B974" s="4"/>
      <c r="C974" s="4"/>
      <c r="D974" s="4"/>
      <c r="E974" s="4"/>
      <c r="F974" s="4"/>
      <c r="G974" s="4"/>
      <c r="H974" s="4"/>
      <c r="I974" s="4"/>
      <c r="J974" s="4"/>
    </row>
    <row r="975" spans="1:10" x14ac:dyDescent="0.25">
      <c r="A975" s="117" t="s">
        <v>396</v>
      </c>
      <c r="B975" s="97" t="s">
        <v>1</v>
      </c>
      <c r="C975" s="117" t="s">
        <v>206</v>
      </c>
      <c r="D975" s="117" t="s">
        <v>0</v>
      </c>
      <c r="E975" s="141" t="s">
        <v>3</v>
      </c>
      <c r="F975" s="141"/>
      <c r="G975" s="98" t="s">
        <v>207</v>
      </c>
      <c r="H975" s="97" t="s">
        <v>208</v>
      </c>
      <c r="I975" s="97" t="s">
        <v>209</v>
      </c>
      <c r="J975" s="97" t="s">
        <v>167</v>
      </c>
    </row>
    <row r="976" spans="1:10" ht="26.4" x14ac:dyDescent="0.25">
      <c r="A976" s="124" t="s">
        <v>717</v>
      </c>
      <c r="B976" s="2" t="s">
        <v>400</v>
      </c>
      <c r="C976" s="124" t="s">
        <v>251</v>
      </c>
      <c r="D976" s="124" t="s">
        <v>401</v>
      </c>
      <c r="E976" s="151" t="s">
        <v>1011</v>
      </c>
      <c r="F976" s="151"/>
      <c r="G976" s="3" t="s">
        <v>230</v>
      </c>
      <c r="H976" s="85">
        <v>1</v>
      </c>
      <c r="I976" s="83">
        <v>165.39</v>
      </c>
      <c r="J976" s="83">
        <v>165.39</v>
      </c>
    </row>
    <row r="977" spans="1:10" ht="26.4" x14ac:dyDescent="0.25">
      <c r="A977" s="125" t="s">
        <v>719</v>
      </c>
      <c r="B977" s="86" t="s">
        <v>829</v>
      </c>
      <c r="C977" s="125" t="s">
        <v>251</v>
      </c>
      <c r="D977" s="125" t="s">
        <v>830</v>
      </c>
      <c r="E977" s="152" t="s">
        <v>4</v>
      </c>
      <c r="F977" s="152"/>
      <c r="G977" s="87" t="s">
        <v>5</v>
      </c>
      <c r="H977" s="88">
        <v>0.437</v>
      </c>
      <c r="I977" s="89">
        <v>20.84</v>
      </c>
      <c r="J977" s="89">
        <v>9.1</v>
      </c>
    </row>
    <row r="978" spans="1:10" ht="26.4" x14ac:dyDescent="0.25">
      <c r="A978" s="125" t="s">
        <v>719</v>
      </c>
      <c r="B978" s="86" t="s">
        <v>755</v>
      </c>
      <c r="C978" s="125" t="s">
        <v>251</v>
      </c>
      <c r="D978" s="125" t="s">
        <v>9</v>
      </c>
      <c r="E978" s="152" t="s">
        <v>4</v>
      </c>
      <c r="F978" s="152"/>
      <c r="G978" s="87" t="s">
        <v>5</v>
      </c>
      <c r="H978" s="88">
        <v>0.218</v>
      </c>
      <c r="I978" s="89">
        <v>16.329999999999998</v>
      </c>
      <c r="J978" s="89">
        <v>3.55</v>
      </c>
    </row>
    <row r="979" spans="1:10" x14ac:dyDescent="0.25">
      <c r="A979" s="123" t="s">
        <v>758</v>
      </c>
      <c r="B979" s="92" t="s">
        <v>1028</v>
      </c>
      <c r="C979" s="123" t="s">
        <v>251</v>
      </c>
      <c r="D979" s="123" t="s">
        <v>1029</v>
      </c>
      <c r="E979" s="150" t="s">
        <v>10</v>
      </c>
      <c r="F979" s="150"/>
      <c r="G979" s="93" t="s">
        <v>301</v>
      </c>
      <c r="H979" s="94">
        <v>1.2150000000000001</v>
      </c>
      <c r="I979" s="95">
        <v>2.06</v>
      </c>
      <c r="J979" s="95">
        <v>2.5</v>
      </c>
    </row>
    <row r="980" spans="1:10" x14ac:dyDescent="0.25">
      <c r="A980" s="123" t="s">
        <v>758</v>
      </c>
      <c r="B980" s="92" t="s">
        <v>909</v>
      </c>
      <c r="C980" s="123" t="s">
        <v>251</v>
      </c>
      <c r="D980" s="123" t="s">
        <v>910</v>
      </c>
      <c r="E980" s="150" t="s">
        <v>10</v>
      </c>
      <c r="F980" s="150"/>
      <c r="G980" s="93" t="s">
        <v>301</v>
      </c>
      <c r="H980" s="94">
        <v>0.24</v>
      </c>
      <c r="I980" s="95">
        <v>0.72</v>
      </c>
      <c r="J980" s="95">
        <v>0.17</v>
      </c>
    </row>
    <row r="981" spans="1:10" ht="26.4" x14ac:dyDescent="0.25">
      <c r="A981" s="123" t="s">
        <v>758</v>
      </c>
      <c r="B981" s="92" t="s">
        <v>1047</v>
      </c>
      <c r="C981" s="123" t="s">
        <v>251</v>
      </c>
      <c r="D981" s="123" t="s">
        <v>1048</v>
      </c>
      <c r="E981" s="150" t="s">
        <v>10</v>
      </c>
      <c r="F981" s="150"/>
      <c r="G981" s="93" t="s">
        <v>226</v>
      </c>
      <c r="H981" s="94">
        <v>0.25</v>
      </c>
      <c r="I981" s="95">
        <v>600.28</v>
      </c>
      <c r="J981" s="95">
        <v>150.07</v>
      </c>
    </row>
    <row r="982" spans="1:10" x14ac:dyDescent="0.25">
      <c r="A982" s="126"/>
      <c r="B982" s="126"/>
      <c r="C982" s="126"/>
      <c r="D982" s="126"/>
      <c r="E982" s="126" t="s">
        <v>740</v>
      </c>
      <c r="F982" s="90">
        <v>4.2292079675257241</v>
      </c>
      <c r="G982" s="126" t="s">
        <v>741</v>
      </c>
      <c r="H982" s="90">
        <v>4.7300000000000004</v>
      </c>
      <c r="I982" s="126" t="s">
        <v>742</v>
      </c>
      <c r="J982" s="90">
        <v>8.9600000000000009</v>
      </c>
    </row>
    <row r="983" spans="1:10" x14ac:dyDescent="0.25">
      <c r="A983" s="126"/>
      <c r="B983" s="126"/>
      <c r="C983" s="126"/>
      <c r="D983" s="126"/>
      <c r="E983" s="126" t="s">
        <v>743</v>
      </c>
      <c r="F983" s="90">
        <v>33.64</v>
      </c>
      <c r="G983" s="126"/>
      <c r="H983" s="149" t="s">
        <v>744</v>
      </c>
      <c r="I983" s="149"/>
      <c r="J983" s="90">
        <v>199.03</v>
      </c>
    </row>
    <row r="984" spans="1:10" ht="14.4" thickBot="1" x14ac:dyDescent="0.3">
      <c r="A984" s="119"/>
      <c r="B984" s="119"/>
      <c r="C984" s="119"/>
      <c r="D984" s="119"/>
      <c r="E984" s="119"/>
      <c r="F984" s="119"/>
      <c r="G984" s="119" t="s">
        <v>745</v>
      </c>
      <c r="H984" s="91">
        <v>150</v>
      </c>
      <c r="I984" s="119" t="s">
        <v>746</v>
      </c>
      <c r="J984" s="120">
        <v>29854.5</v>
      </c>
    </row>
    <row r="985" spans="1:10" ht="14.4" thickTop="1" x14ac:dyDescent="0.25">
      <c r="A985" s="4"/>
      <c r="B985" s="4"/>
      <c r="C985" s="4"/>
      <c r="D985" s="4"/>
      <c r="E985" s="4"/>
      <c r="F985" s="4"/>
      <c r="G985" s="4"/>
      <c r="H985" s="4"/>
      <c r="I985" s="4"/>
      <c r="J985" s="4"/>
    </row>
    <row r="986" spans="1:10" x14ac:dyDescent="0.25">
      <c r="A986" s="117" t="s">
        <v>399</v>
      </c>
      <c r="B986" s="97" t="s">
        <v>1</v>
      </c>
      <c r="C986" s="117" t="s">
        <v>206</v>
      </c>
      <c r="D986" s="117" t="s">
        <v>0</v>
      </c>
      <c r="E986" s="141" t="s">
        <v>3</v>
      </c>
      <c r="F986" s="141"/>
      <c r="G986" s="98" t="s">
        <v>207</v>
      </c>
      <c r="H986" s="97" t="s">
        <v>208</v>
      </c>
      <c r="I986" s="97" t="s">
        <v>209</v>
      </c>
      <c r="J986" s="97" t="s">
        <v>167</v>
      </c>
    </row>
    <row r="987" spans="1:10" ht="26.4" x14ac:dyDescent="0.25">
      <c r="A987" s="124" t="s">
        <v>717</v>
      </c>
      <c r="B987" s="2" t="s">
        <v>403</v>
      </c>
      <c r="C987" s="124" t="s">
        <v>251</v>
      </c>
      <c r="D987" s="124" t="s">
        <v>404</v>
      </c>
      <c r="E987" s="151" t="s">
        <v>754</v>
      </c>
      <c r="F987" s="151"/>
      <c r="G987" s="3" t="s">
        <v>301</v>
      </c>
      <c r="H987" s="85">
        <v>1</v>
      </c>
      <c r="I987" s="83">
        <v>22.12</v>
      </c>
      <c r="J987" s="83">
        <v>22.12</v>
      </c>
    </row>
    <row r="988" spans="1:10" ht="26.4" x14ac:dyDescent="0.25">
      <c r="A988" s="125" t="s">
        <v>719</v>
      </c>
      <c r="B988" s="86" t="s">
        <v>864</v>
      </c>
      <c r="C988" s="125" t="s">
        <v>251</v>
      </c>
      <c r="D988" s="125" t="s">
        <v>865</v>
      </c>
      <c r="E988" s="152" t="s">
        <v>4</v>
      </c>
      <c r="F988" s="152"/>
      <c r="G988" s="87" t="s">
        <v>5</v>
      </c>
      <c r="H988" s="88">
        <v>4.2000000000000003E-2</v>
      </c>
      <c r="I988" s="89">
        <v>20.73</v>
      </c>
      <c r="J988" s="89">
        <v>0.87</v>
      </c>
    </row>
    <row r="989" spans="1:10" ht="26.4" x14ac:dyDescent="0.25">
      <c r="A989" s="125" t="s">
        <v>719</v>
      </c>
      <c r="B989" s="86" t="s">
        <v>866</v>
      </c>
      <c r="C989" s="125" t="s">
        <v>251</v>
      </c>
      <c r="D989" s="125" t="s">
        <v>867</v>
      </c>
      <c r="E989" s="152" t="s">
        <v>4</v>
      </c>
      <c r="F989" s="152"/>
      <c r="G989" s="87" t="s">
        <v>5</v>
      </c>
      <c r="H989" s="88">
        <v>1.4999999999999999E-2</v>
      </c>
      <c r="I989" s="89">
        <v>16.170000000000002</v>
      </c>
      <c r="J989" s="89">
        <v>0.24</v>
      </c>
    </row>
    <row r="990" spans="1:10" ht="26.4" x14ac:dyDescent="0.25">
      <c r="A990" s="123" t="s">
        <v>758</v>
      </c>
      <c r="B990" s="92" t="s">
        <v>868</v>
      </c>
      <c r="C990" s="123" t="s">
        <v>251</v>
      </c>
      <c r="D990" s="123" t="s">
        <v>869</v>
      </c>
      <c r="E990" s="150" t="s">
        <v>10</v>
      </c>
      <c r="F990" s="150"/>
      <c r="G990" s="93" t="s">
        <v>301</v>
      </c>
      <c r="H990" s="94">
        <v>1.0999999999999999E-2</v>
      </c>
      <c r="I990" s="95">
        <v>23.17</v>
      </c>
      <c r="J990" s="95">
        <v>0.25</v>
      </c>
    </row>
    <row r="991" spans="1:10" ht="39.6" x14ac:dyDescent="0.25">
      <c r="A991" s="123" t="s">
        <v>758</v>
      </c>
      <c r="B991" s="92" t="s">
        <v>1051</v>
      </c>
      <c r="C991" s="123" t="s">
        <v>251</v>
      </c>
      <c r="D991" s="123" t="s">
        <v>1052</v>
      </c>
      <c r="E991" s="150" t="s">
        <v>10</v>
      </c>
      <c r="F991" s="150"/>
      <c r="G991" s="93" t="s">
        <v>230</v>
      </c>
      <c r="H991" s="94">
        <v>0.67600000000000005</v>
      </c>
      <c r="I991" s="95">
        <v>8.7799999999999994</v>
      </c>
      <c r="J991" s="95">
        <v>5.93</v>
      </c>
    </row>
    <row r="992" spans="1:10" ht="39.6" x14ac:dyDescent="0.25">
      <c r="A992" s="123" t="s">
        <v>758</v>
      </c>
      <c r="B992" s="92" t="s">
        <v>1049</v>
      </c>
      <c r="C992" s="123" t="s">
        <v>251</v>
      </c>
      <c r="D992" s="123" t="s">
        <v>1050</v>
      </c>
      <c r="E992" s="150" t="s">
        <v>10</v>
      </c>
      <c r="F992" s="150"/>
      <c r="G992" s="93" t="s">
        <v>226</v>
      </c>
      <c r="H992" s="94">
        <v>0.82399999999999995</v>
      </c>
      <c r="I992" s="95">
        <v>18</v>
      </c>
      <c r="J992" s="95">
        <v>14.83</v>
      </c>
    </row>
    <row r="993" spans="1:10" x14ac:dyDescent="0.25">
      <c r="A993" s="126"/>
      <c r="B993" s="126"/>
      <c r="C993" s="126"/>
      <c r="D993" s="126"/>
      <c r="E993" s="126" t="s">
        <v>740</v>
      </c>
      <c r="F993" s="90">
        <v>0.36816765788728406</v>
      </c>
      <c r="G993" s="126" t="s">
        <v>741</v>
      </c>
      <c r="H993" s="90">
        <v>0.41</v>
      </c>
      <c r="I993" s="126" t="s">
        <v>742</v>
      </c>
      <c r="J993" s="90">
        <v>0.78</v>
      </c>
    </row>
    <row r="994" spans="1:10" x14ac:dyDescent="0.25">
      <c r="A994" s="126"/>
      <c r="B994" s="126"/>
      <c r="C994" s="126"/>
      <c r="D994" s="126"/>
      <c r="E994" s="126" t="s">
        <v>743</v>
      </c>
      <c r="F994" s="90">
        <v>4.49</v>
      </c>
      <c r="G994" s="126"/>
      <c r="H994" s="149" t="s">
        <v>744</v>
      </c>
      <c r="I994" s="149"/>
      <c r="J994" s="90">
        <v>26.61</v>
      </c>
    </row>
    <row r="995" spans="1:10" ht="14.4" thickBot="1" x14ac:dyDescent="0.3">
      <c r="A995" s="119"/>
      <c r="B995" s="119"/>
      <c r="C995" s="119"/>
      <c r="D995" s="119"/>
      <c r="E995" s="119"/>
      <c r="F995" s="119"/>
      <c r="G995" s="119" t="s">
        <v>745</v>
      </c>
      <c r="H995" s="91">
        <v>600</v>
      </c>
      <c r="I995" s="119" t="s">
        <v>746</v>
      </c>
      <c r="J995" s="120">
        <v>15966</v>
      </c>
    </row>
    <row r="996" spans="1:10" ht="14.4" thickTop="1" x14ac:dyDescent="0.25">
      <c r="A996" s="4"/>
      <c r="B996" s="4"/>
      <c r="C996" s="4"/>
      <c r="D996" s="4"/>
      <c r="E996" s="4"/>
      <c r="F996" s="4"/>
      <c r="G996" s="4"/>
      <c r="H996" s="4"/>
      <c r="I996" s="4"/>
      <c r="J996" s="4"/>
    </row>
    <row r="997" spans="1:10" x14ac:dyDescent="0.25">
      <c r="A997" s="117" t="s">
        <v>402</v>
      </c>
      <c r="B997" s="97" t="s">
        <v>1</v>
      </c>
      <c r="C997" s="117" t="s">
        <v>206</v>
      </c>
      <c r="D997" s="117" t="s">
        <v>0</v>
      </c>
      <c r="E997" s="141" t="s">
        <v>3</v>
      </c>
      <c r="F997" s="141"/>
      <c r="G997" s="98" t="s">
        <v>207</v>
      </c>
      <c r="H997" s="97" t="s">
        <v>208</v>
      </c>
      <c r="I997" s="97" t="s">
        <v>209</v>
      </c>
      <c r="J997" s="97" t="s">
        <v>167</v>
      </c>
    </row>
    <row r="998" spans="1:10" ht="26.4" x14ac:dyDescent="0.25">
      <c r="A998" s="124" t="s">
        <v>717</v>
      </c>
      <c r="B998" s="2" t="s">
        <v>406</v>
      </c>
      <c r="C998" s="124" t="s">
        <v>251</v>
      </c>
      <c r="D998" s="124" t="s">
        <v>407</v>
      </c>
      <c r="E998" s="151" t="s">
        <v>1011</v>
      </c>
      <c r="F998" s="151"/>
      <c r="G998" s="3" t="s">
        <v>226</v>
      </c>
      <c r="H998" s="85">
        <v>1</v>
      </c>
      <c r="I998" s="83">
        <v>75.400000000000006</v>
      </c>
      <c r="J998" s="83">
        <v>75.400000000000006</v>
      </c>
    </row>
    <row r="999" spans="1:10" ht="26.4" x14ac:dyDescent="0.25">
      <c r="A999" s="125" t="s">
        <v>719</v>
      </c>
      <c r="B999" s="86" t="s">
        <v>1053</v>
      </c>
      <c r="C999" s="125" t="s">
        <v>251</v>
      </c>
      <c r="D999" s="125" t="s">
        <v>1054</v>
      </c>
      <c r="E999" s="152" t="s">
        <v>804</v>
      </c>
      <c r="F999" s="152"/>
      <c r="G999" s="87" t="s">
        <v>808</v>
      </c>
      <c r="H999" s="88">
        <v>7.0000000000000001E-3</v>
      </c>
      <c r="I999" s="89">
        <v>10.96</v>
      </c>
      <c r="J999" s="89">
        <v>7.0000000000000007E-2</v>
      </c>
    </row>
    <row r="1000" spans="1:10" ht="26.4" x14ac:dyDescent="0.25">
      <c r="A1000" s="125" t="s">
        <v>719</v>
      </c>
      <c r="B1000" s="86" t="s">
        <v>829</v>
      </c>
      <c r="C1000" s="125" t="s">
        <v>251</v>
      </c>
      <c r="D1000" s="125" t="s">
        <v>830</v>
      </c>
      <c r="E1000" s="152" t="s">
        <v>4</v>
      </c>
      <c r="F1000" s="152"/>
      <c r="G1000" s="87" t="s">
        <v>5</v>
      </c>
      <c r="H1000" s="88">
        <v>0.1119</v>
      </c>
      <c r="I1000" s="89">
        <v>20.84</v>
      </c>
      <c r="J1000" s="89">
        <v>2.33</v>
      </c>
    </row>
    <row r="1001" spans="1:10" ht="26.4" x14ac:dyDescent="0.25">
      <c r="A1001" s="125" t="s">
        <v>719</v>
      </c>
      <c r="B1001" s="86" t="s">
        <v>755</v>
      </c>
      <c r="C1001" s="125" t="s">
        <v>251</v>
      </c>
      <c r="D1001" s="125" t="s">
        <v>9</v>
      </c>
      <c r="E1001" s="152" t="s">
        <v>4</v>
      </c>
      <c r="F1001" s="152"/>
      <c r="G1001" s="87" t="s">
        <v>5</v>
      </c>
      <c r="H1001" s="88">
        <v>4.6600000000000003E-2</v>
      </c>
      <c r="I1001" s="89">
        <v>16.329999999999998</v>
      </c>
      <c r="J1001" s="89">
        <v>0.76</v>
      </c>
    </row>
    <row r="1002" spans="1:10" ht="39.6" x14ac:dyDescent="0.25">
      <c r="A1002" s="123" t="s">
        <v>758</v>
      </c>
      <c r="B1002" s="92" t="s">
        <v>860</v>
      </c>
      <c r="C1002" s="123" t="s">
        <v>251</v>
      </c>
      <c r="D1002" s="123" t="s">
        <v>861</v>
      </c>
      <c r="E1002" s="150" t="s">
        <v>10</v>
      </c>
      <c r="F1002" s="150"/>
      <c r="G1002" s="93" t="s">
        <v>261</v>
      </c>
      <c r="H1002" s="94">
        <v>8.14E-2</v>
      </c>
      <c r="I1002" s="95">
        <v>400</v>
      </c>
      <c r="J1002" s="95">
        <v>32.56</v>
      </c>
    </row>
    <row r="1003" spans="1:10" ht="26.4" x14ac:dyDescent="0.25">
      <c r="A1003" s="123" t="s">
        <v>758</v>
      </c>
      <c r="B1003" s="92" t="s">
        <v>1055</v>
      </c>
      <c r="C1003" s="123" t="s">
        <v>251</v>
      </c>
      <c r="D1003" s="123" t="s">
        <v>1056</v>
      </c>
      <c r="E1003" s="150" t="s">
        <v>10</v>
      </c>
      <c r="F1003" s="150"/>
      <c r="G1003" s="93" t="s">
        <v>301</v>
      </c>
      <c r="H1003" s="94">
        <v>4</v>
      </c>
      <c r="I1003" s="95">
        <v>9.92</v>
      </c>
      <c r="J1003" s="95">
        <v>39.68</v>
      </c>
    </row>
    <row r="1004" spans="1:10" x14ac:dyDescent="0.25">
      <c r="A1004" s="126"/>
      <c r="B1004" s="126"/>
      <c r="C1004" s="126"/>
      <c r="D1004" s="126"/>
      <c r="E1004" s="126" t="s">
        <v>740</v>
      </c>
      <c r="F1004" s="90">
        <v>1.0337015009912207</v>
      </c>
      <c r="G1004" s="126" t="s">
        <v>741</v>
      </c>
      <c r="H1004" s="90">
        <v>1.1599999999999999</v>
      </c>
      <c r="I1004" s="126" t="s">
        <v>742</v>
      </c>
      <c r="J1004" s="90">
        <v>2.19</v>
      </c>
    </row>
    <row r="1005" spans="1:10" x14ac:dyDescent="0.25">
      <c r="A1005" s="126"/>
      <c r="B1005" s="126"/>
      <c r="C1005" s="126"/>
      <c r="D1005" s="126"/>
      <c r="E1005" s="126" t="s">
        <v>743</v>
      </c>
      <c r="F1005" s="90">
        <v>15.33</v>
      </c>
      <c r="G1005" s="126"/>
      <c r="H1005" s="149" t="s">
        <v>744</v>
      </c>
      <c r="I1005" s="149"/>
      <c r="J1005" s="90">
        <v>90.73</v>
      </c>
    </row>
    <row r="1006" spans="1:10" ht="14.4" thickBot="1" x14ac:dyDescent="0.3">
      <c r="A1006" s="119"/>
      <c r="B1006" s="119"/>
      <c r="C1006" s="119"/>
      <c r="D1006" s="119"/>
      <c r="E1006" s="119"/>
      <c r="F1006" s="119"/>
      <c r="G1006" s="119" t="s">
        <v>745</v>
      </c>
      <c r="H1006" s="91">
        <v>1795.74</v>
      </c>
      <c r="I1006" s="119" t="s">
        <v>746</v>
      </c>
      <c r="J1006" s="120">
        <v>162927.49</v>
      </c>
    </row>
    <row r="1007" spans="1:10" ht="14.4" thickTop="1" x14ac:dyDescent="0.25">
      <c r="A1007" s="4"/>
      <c r="B1007" s="4"/>
      <c r="C1007" s="4"/>
      <c r="D1007" s="4"/>
      <c r="E1007" s="4"/>
      <c r="F1007" s="4"/>
      <c r="G1007" s="4"/>
      <c r="H1007" s="4"/>
      <c r="I1007" s="4"/>
      <c r="J1007" s="4"/>
    </row>
    <row r="1008" spans="1:10" x14ac:dyDescent="0.25">
      <c r="A1008" s="117" t="s">
        <v>405</v>
      </c>
      <c r="B1008" s="97" t="s">
        <v>1</v>
      </c>
      <c r="C1008" s="117" t="s">
        <v>206</v>
      </c>
      <c r="D1008" s="117" t="s">
        <v>0</v>
      </c>
      <c r="E1008" s="141" t="s">
        <v>3</v>
      </c>
      <c r="F1008" s="141"/>
      <c r="G1008" s="98" t="s">
        <v>207</v>
      </c>
      <c r="H1008" s="97" t="s">
        <v>208</v>
      </c>
      <c r="I1008" s="97" t="s">
        <v>209</v>
      </c>
      <c r="J1008" s="97" t="s">
        <v>167</v>
      </c>
    </row>
    <row r="1009" spans="1:10" ht="26.4" x14ac:dyDescent="0.25">
      <c r="A1009" s="124" t="s">
        <v>717</v>
      </c>
      <c r="B1009" s="2" t="s">
        <v>2893</v>
      </c>
      <c r="C1009" s="124" t="s">
        <v>213</v>
      </c>
      <c r="D1009" s="124" t="s">
        <v>386</v>
      </c>
      <c r="E1009" s="151" t="s">
        <v>1011</v>
      </c>
      <c r="F1009" s="151"/>
      <c r="G1009" s="3" t="s">
        <v>226</v>
      </c>
      <c r="H1009" s="85">
        <v>1</v>
      </c>
      <c r="I1009" s="83">
        <v>41.86</v>
      </c>
      <c r="J1009" s="83">
        <v>41.86</v>
      </c>
    </row>
    <row r="1010" spans="1:10" ht="39.6" x14ac:dyDescent="0.25">
      <c r="A1010" s="125" t="s">
        <v>719</v>
      </c>
      <c r="B1010" s="86" t="s">
        <v>1016</v>
      </c>
      <c r="C1010" s="125" t="s">
        <v>251</v>
      </c>
      <c r="D1010" s="125" t="s">
        <v>1017</v>
      </c>
      <c r="E1010" s="152" t="s">
        <v>4</v>
      </c>
      <c r="F1010" s="152"/>
      <c r="G1010" s="87" t="s">
        <v>261</v>
      </c>
      <c r="H1010" s="88">
        <v>1.66E-2</v>
      </c>
      <c r="I1010" s="89">
        <v>591.89</v>
      </c>
      <c r="J1010" s="89">
        <v>9.82</v>
      </c>
    </row>
    <row r="1011" spans="1:10" ht="26.4" x14ac:dyDescent="0.25">
      <c r="A1011" s="125" t="s">
        <v>719</v>
      </c>
      <c r="B1011" s="86" t="s">
        <v>829</v>
      </c>
      <c r="C1011" s="125" t="s">
        <v>251</v>
      </c>
      <c r="D1011" s="125" t="s">
        <v>830</v>
      </c>
      <c r="E1011" s="152" t="s">
        <v>4</v>
      </c>
      <c r="F1011" s="152"/>
      <c r="G1011" s="87" t="s">
        <v>5</v>
      </c>
      <c r="H1011" s="88">
        <v>0.55100000000000005</v>
      </c>
      <c r="I1011" s="89">
        <v>20.84</v>
      </c>
      <c r="J1011" s="89">
        <v>11.48</v>
      </c>
    </row>
    <row r="1012" spans="1:10" ht="26.4" x14ac:dyDescent="0.25">
      <c r="A1012" s="125" t="s">
        <v>719</v>
      </c>
      <c r="B1012" s="86" t="s">
        <v>755</v>
      </c>
      <c r="C1012" s="125" t="s">
        <v>251</v>
      </c>
      <c r="D1012" s="125" t="s">
        <v>9</v>
      </c>
      <c r="E1012" s="152" t="s">
        <v>4</v>
      </c>
      <c r="F1012" s="152"/>
      <c r="G1012" s="87" t="s">
        <v>5</v>
      </c>
      <c r="H1012" s="88">
        <v>0.27500000000000002</v>
      </c>
      <c r="I1012" s="89">
        <v>16.329999999999998</v>
      </c>
      <c r="J1012" s="89">
        <v>4.49</v>
      </c>
    </row>
    <row r="1013" spans="1:10" ht="26.4" x14ac:dyDescent="0.25">
      <c r="A1013" s="125" t="s">
        <v>719</v>
      </c>
      <c r="B1013" s="86" t="s">
        <v>1012</v>
      </c>
      <c r="C1013" s="125" t="s">
        <v>251</v>
      </c>
      <c r="D1013" s="125" t="s">
        <v>1013</v>
      </c>
      <c r="E1013" s="152" t="s">
        <v>804</v>
      </c>
      <c r="F1013" s="152"/>
      <c r="G1013" s="87" t="s">
        <v>808</v>
      </c>
      <c r="H1013" s="88">
        <v>0.123</v>
      </c>
      <c r="I1013" s="89">
        <v>3.32</v>
      </c>
      <c r="J1013" s="89">
        <v>0.4</v>
      </c>
    </row>
    <row r="1014" spans="1:10" ht="26.4" x14ac:dyDescent="0.25">
      <c r="A1014" s="125" t="s">
        <v>719</v>
      </c>
      <c r="B1014" s="86" t="s">
        <v>1014</v>
      </c>
      <c r="C1014" s="125" t="s">
        <v>251</v>
      </c>
      <c r="D1014" s="125" t="s">
        <v>1015</v>
      </c>
      <c r="E1014" s="152" t="s">
        <v>804</v>
      </c>
      <c r="F1014" s="152"/>
      <c r="G1014" s="87" t="s">
        <v>805</v>
      </c>
      <c r="H1014" s="88">
        <v>0.42799999999999999</v>
      </c>
      <c r="I1014" s="89">
        <v>0.43</v>
      </c>
      <c r="J1014" s="89">
        <v>0.18</v>
      </c>
    </row>
    <row r="1015" spans="1:10" ht="26.4" x14ac:dyDescent="0.25">
      <c r="A1015" s="123" t="s">
        <v>758</v>
      </c>
      <c r="B1015" s="92" t="s">
        <v>1020</v>
      </c>
      <c r="C1015" s="123" t="s">
        <v>251</v>
      </c>
      <c r="D1015" s="123" t="s">
        <v>1021</v>
      </c>
      <c r="E1015" s="150" t="s">
        <v>10</v>
      </c>
      <c r="F1015" s="150"/>
      <c r="G1015" s="93" t="s">
        <v>230</v>
      </c>
      <c r="H1015" s="94">
        <v>1.67</v>
      </c>
      <c r="I1015" s="95">
        <v>1.07</v>
      </c>
      <c r="J1015" s="95">
        <v>1.78</v>
      </c>
    </row>
    <row r="1016" spans="1:10" ht="26.4" x14ac:dyDescent="0.25">
      <c r="A1016" s="123" t="s">
        <v>758</v>
      </c>
      <c r="B1016" s="92" t="s">
        <v>1018</v>
      </c>
      <c r="C1016" s="123" t="s">
        <v>251</v>
      </c>
      <c r="D1016" s="123" t="s">
        <v>1019</v>
      </c>
      <c r="E1016" s="150" t="s">
        <v>10</v>
      </c>
      <c r="F1016" s="150"/>
      <c r="G1016" s="93" t="s">
        <v>301</v>
      </c>
      <c r="H1016" s="94">
        <v>23.24</v>
      </c>
      <c r="I1016" s="95">
        <v>0.59</v>
      </c>
      <c r="J1016" s="95">
        <v>13.71</v>
      </c>
    </row>
    <row r="1017" spans="1:10" x14ac:dyDescent="0.25">
      <c r="A1017" s="126"/>
      <c r="B1017" s="126"/>
      <c r="C1017" s="126"/>
      <c r="D1017" s="126"/>
      <c r="E1017" s="126" t="s">
        <v>740</v>
      </c>
      <c r="F1017" s="90">
        <v>5.8576418389502498</v>
      </c>
      <c r="G1017" s="126" t="s">
        <v>741</v>
      </c>
      <c r="H1017" s="90">
        <v>6.55</v>
      </c>
      <c r="I1017" s="126" t="s">
        <v>742</v>
      </c>
      <c r="J1017" s="90">
        <v>12.41</v>
      </c>
    </row>
    <row r="1018" spans="1:10" x14ac:dyDescent="0.25">
      <c r="A1018" s="126"/>
      <c r="B1018" s="126"/>
      <c r="C1018" s="126"/>
      <c r="D1018" s="126"/>
      <c r="E1018" s="126" t="s">
        <v>743</v>
      </c>
      <c r="F1018" s="90">
        <v>8.51</v>
      </c>
      <c r="G1018" s="126"/>
      <c r="H1018" s="149" t="s">
        <v>744</v>
      </c>
      <c r="I1018" s="149"/>
      <c r="J1018" s="90">
        <v>50.37</v>
      </c>
    </row>
    <row r="1019" spans="1:10" ht="14.4" thickBot="1" x14ac:dyDescent="0.3">
      <c r="A1019" s="119"/>
      <c r="B1019" s="119"/>
      <c r="C1019" s="119"/>
      <c r="D1019" s="119"/>
      <c r="E1019" s="119"/>
      <c r="F1019" s="119"/>
      <c r="G1019" s="119" t="s">
        <v>745</v>
      </c>
      <c r="H1019" s="91">
        <v>1712.21</v>
      </c>
      <c r="I1019" s="119" t="s">
        <v>746</v>
      </c>
      <c r="J1019" s="120">
        <v>86244.01</v>
      </c>
    </row>
    <row r="1020" spans="1:10" ht="14.4" thickTop="1" x14ac:dyDescent="0.25">
      <c r="A1020" s="4"/>
      <c r="B1020" s="4"/>
      <c r="C1020" s="4"/>
      <c r="D1020" s="4"/>
      <c r="E1020" s="4"/>
      <c r="F1020" s="4"/>
      <c r="G1020" s="4"/>
      <c r="H1020" s="4"/>
      <c r="I1020" s="4"/>
      <c r="J1020" s="4"/>
    </row>
    <row r="1021" spans="1:10" x14ac:dyDescent="0.25">
      <c r="A1021" s="116" t="s">
        <v>189</v>
      </c>
      <c r="B1021" s="116"/>
      <c r="C1021" s="116"/>
      <c r="D1021" s="116" t="s">
        <v>190</v>
      </c>
      <c r="E1021" s="116"/>
      <c r="F1021" s="138"/>
      <c r="G1021" s="138"/>
      <c r="H1021" s="82"/>
      <c r="I1021" s="116"/>
      <c r="J1021" s="80">
        <v>356489.61</v>
      </c>
    </row>
    <row r="1022" spans="1:10" x14ac:dyDescent="0.25">
      <c r="A1022" s="117" t="s">
        <v>408</v>
      </c>
      <c r="B1022" s="97" t="s">
        <v>1</v>
      </c>
      <c r="C1022" s="117" t="s">
        <v>206</v>
      </c>
      <c r="D1022" s="117" t="s">
        <v>0</v>
      </c>
      <c r="E1022" s="141" t="s">
        <v>3</v>
      </c>
      <c r="F1022" s="141"/>
      <c r="G1022" s="98" t="s">
        <v>207</v>
      </c>
      <c r="H1022" s="97" t="s">
        <v>208</v>
      </c>
      <c r="I1022" s="97" t="s">
        <v>209</v>
      </c>
      <c r="J1022" s="97" t="s">
        <v>167</v>
      </c>
    </row>
    <row r="1023" spans="1:10" ht="39.6" x14ac:dyDescent="0.25">
      <c r="A1023" s="124" t="s">
        <v>717</v>
      </c>
      <c r="B1023" s="2" t="s">
        <v>409</v>
      </c>
      <c r="C1023" s="124" t="s">
        <v>251</v>
      </c>
      <c r="D1023" s="124" t="s">
        <v>410</v>
      </c>
      <c r="E1023" s="151" t="s">
        <v>1057</v>
      </c>
      <c r="F1023" s="151"/>
      <c r="G1023" s="3" t="s">
        <v>230</v>
      </c>
      <c r="H1023" s="85">
        <v>1</v>
      </c>
      <c r="I1023" s="83">
        <v>66.14</v>
      </c>
      <c r="J1023" s="83">
        <v>66.14</v>
      </c>
    </row>
    <row r="1024" spans="1:10" ht="26.4" x14ac:dyDescent="0.25">
      <c r="A1024" s="125" t="s">
        <v>719</v>
      </c>
      <c r="B1024" s="86" t="s">
        <v>1058</v>
      </c>
      <c r="C1024" s="125" t="s">
        <v>251</v>
      </c>
      <c r="D1024" s="125" t="s">
        <v>1059</v>
      </c>
      <c r="E1024" s="152" t="s">
        <v>804</v>
      </c>
      <c r="F1024" s="152"/>
      <c r="G1024" s="87" t="s">
        <v>808</v>
      </c>
      <c r="H1024" s="88">
        <v>1.32E-2</v>
      </c>
      <c r="I1024" s="89">
        <v>24.17</v>
      </c>
      <c r="J1024" s="89">
        <v>0.31</v>
      </c>
    </row>
    <row r="1025" spans="1:10" ht="26.4" x14ac:dyDescent="0.25">
      <c r="A1025" s="125" t="s">
        <v>719</v>
      </c>
      <c r="B1025" s="86" t="s">
        <v>1060</v>
      </c>
      <c r="C1025" s="125" t="s">
        <v>251</v>
      </c>
      <c r="D1025" s="125" t="s">
        <v>1061</v>
      </c>
      <c r="E1025" s="152" t="s">
        <v>804</v>
      </c>
      <c r="F1025" s="152"/>
      <c r="G1025" s="87" t="s">
        <v>805</v>
      </c>
      <c r="H1025" s="88">
        <v>1.83E-2</v>
      </c>
      <c r="I1025" s="89">
        <v>23.09</v>
      </c>
      <c r="J1025" s="89">
        <v>0.42</v>
      </c>
    </row>
    <row r="1026" spans="1:10" ht="26.4" x14ac:dyDescent="0.25">
      <c r="A1026" s="125" t="s">
        <v>719</v>
      </c>
      <c r="B1026" s="86" t="s">
        <v>1062</v>
      </c>
      <c r="C1026" s="125" t="s">
        <v>251</v>
      </c>
      <c r="D1026" s="125" t="s">
        <v>1063</v>
      </c>
      <c r="E1026" s="152" t="s">
        <v>4</v>
      </c>
      <c r="F1026" s="152"/>
      <c r="G1026" s="87" t="s">
        <v>5</v>
      </c>
      <c r="H1026" s="88">
        <v>0.188</v>
      </c>
      <c r="I1026" s="89">
        <v>23.51</v>
      </c>
      <c r="J1026" s="89">
        <v>4.41</v>
      </c>
    </row>
    <row r="1027" spans="1:10" ht="26.4" x14ac:dyDescent="0.25">
      <c r="A1027" s="125" t="s">
        <v>719</v>
      </c>
      <c r="B1027" s="86" t="s">
        <v>755</v>
      </c>
      <c r="C1027" s="125" t="s">
        <v>251</v>
      </c>
      <c r="D1027" s="125" t="s">
        <v>9</v>
      </c>
      <c r="E1027" s="152" t="s">
        <v>4</v>
      </c>
      <c r="F1027" s="152"/>
      <c r="G1027" s="87" t="s">
        <v>5</v>
      </c>
      <c r="H1027" s="88">
        <v>0.28199999999999997</v>
      </c>
      <c r="I1027" s="89">
        <v>16.329999999999998</v>
      </c>
      <c r="J1027" s="89">
        <v>4.5999999999999996</v>
      </c>
    </row>
    <row r="1028" spans="1:10" ht="26.4" x14ac:dyDescent="0.25">
      <c r="A1028" s="123" t="s">
        <v>758</v>
      </c>
      <c r="B1028" s="92" t="s">
        <v>1064</v>
      </c>
      <c r="C1028" s="123" t="s">
        <v>251</v>
      </c>
      <c r="D1028" s="123" t="s">
        <v>1065</v>
      </c>
      <c r="E1028" s="150" t="s">
        <v>10</v>
      </c>
      <c r="F1028" s="150"/>
      <c r="G1028" s="93" t="s">
        <v>230</v>
      </c>
      <c r="H1028" s="94">
        <v>1.05</v>
      </c>
      <c r="I1028" s="95">
        <v>43.26</v>
      </c>
      <c r="J1028" s="95">
        <v>45.42</v>
      </c>
    </row>
    <row r="1029" spans="1:10" x14ac:dyDescent="0.25">
      <c r="A1029" s="123" t="s">
        <v>758</v>
      </c>
      <c r="B1029" s="92" t="s">
        <v>824</v>
      </c>
      <c r="C1029" s="123" t="s">
        <v>251</v>
      </c>
      <c r="D1029" s="123" t="s">
        <v>825</v>
      </c>
      <c r="E1029" s="150" t="s">
        <v>10</v>
      </c>
      <c r="F1029" s="150"/>
      <c r="G1029" s="93" t="s">
        <v>301</v>
      </c>
      <c r="H1029" s="94">
        <v>8.0000000000000002E-3</v>
      </c>
      <c r="I1029" s="95">
        <v>21.56</v>
      </c>
      <c r="J1029" s="95">
        <v>0.17</v>
      </c>
    </row>
    <row r="1030" spans="1:10" ht="26.4" x14ac:dyDescent="0.25">
      <c r="A1030" s="123" t="s">
        <v>758</v>
      </c>
      <c r="B1030" s="92" t="s">
        <v>1066</v>
      </c>
      <c r="C1030" s="123" t="s">
        <v>251</v>
      </c>
      <c r="D1030" s="123" t="s">
        <v>1067</v>
      </c>
      <c r="E1030" s="150" t="s">
        <v>10</v>
      </c>
      <c r="F1030" s="150"/>
      <c r="G1030" s="93" t="s">
        <v>301</v>
      </c>
      <c r="H1030" s="94">
        <v>1.6000000000000001E-3</v>
      </c>
      <c r="I1030" s="95">
        <v>73.81</v>
      </c>
      <c r="J1030" s="95">
        <v>0.11</v>
      </c>
    </row>
    <row r="1031" spans="1:10" ht="26.4" x14ac:dyDescent="0.25">
      <c r="A1031" s="123" t="s">
        <v>758</v>
      </c>
      <c r="B1031" s="92" t="s">
        <v>992</v>
      </c>
      <c r="C1031" s="123" t="s">
        <v>251</v>
      </c>
      <c r="D1031" s="123" t="s">
        <v>993</v>
      </c>
      <c r="E1031" s="150" t="s">
        <v>10</v>
      </c>
      <c r="F1031" s="150"/>
      <c r="G1031" s="93" t="s">
        <v>994</v>
      </c>
      <c r="H1031" s="94">
        <v>5.2999999999999999E-2</v>
      </c>
      <c r="I1031" s="95">
        <v>38.65</v>
      </c>
      <c r="J1031" s="95">
        <v>2.04</v>
      </c>
    </row>
    <row r="1032" spans="1:10" x14ac:dyDescent="0.25">
      <c r="A1032" s="123" t="s">
        <v>758</v>
      </c>
      <c r="B1032" s="92" t="s">
        <v>1068</v>
      </c>
      <c r="C1032" s="123" t="s">
        <v>251</v>
      </c>
      <c r="D1032" s="123" t="s">
        <v>1069</v>
      </c>
      <c r="E1032" s="150" t="s">
        <v>10</v>
      </c>
      <c r="F1032" s="150"/>
      <c r="G1032" s="93" t="s">
        <v>301</v>
      </c>
      <c r="H1032" s="94">
        <v>5.8999999999999997E-2</v>
      </c>
      <c r="I1032" s="95">
        <v>146.87</v>
      </c>
      <c r="J1032" s="95">
        <v>8.66</v>
      </c>
    </row>
    <row r="1033" spans="1:10" x14ac:dyDescent="0.25">
      <c r="A1033" s="126"/>
      <c r="B1033" s="126"/>
      <c r="C1033" s="126"/>
      <c r="D1033" s="126"/>
      <c r="E1033" s="126" t="s">
        <v>740</v>
      </c>
      <c r="F1033" s="90">
        <v>3.2851883319173041</v>
      </c>
      <c r="G1033" s="126" t="s">
        <v>741</v>
      </c>
      <c r="H1033" s="90">
        <v>3.67</v>
      </c>
      <c r="I1033" s="126" t="s">
        <v>742</v>
      </c>
      <c r="J1033" s="90">
        <v>6.96</v>
      </c>
    </row>
    <row r="1034" spans="1:10" x14ac:dyDescent="0.25">
      <c r="A1034" s="126"/>
      <c r="B1034" s="126"/>
      <c r="C1034" s="126"/>
      <c r="D1034" s="126"/>
      <c r="E1034" s="126" t="s">
        <v>743</v>
      </c>
      <c r="F1034" s="90">
        <v>13.45</v>
      </c>
      <c r="G1034" s="126"/>
      <c r="H1034" s="149" t="s">
        <v>744</v>
      </c>
      <c r="I1034" s="149"/>
      <c r="J1034" s="90">
        <v>79.59</v>
      </c>
    </row>
    <row r="1035" spans="1:10" ht="14.4" thickBot="1" x14ac:dyDescent="0.3">
      <c r="A1035" s="119"/>
      <c r="B1035" s="119"/>
      <c r="C1035" s="119"/>
      <c r="D1035" s="119"/>
      <c r="E1035" s="119"/>
      <c r="F1035" s="119"/>
      <c r="G1035" s="119" t="s">
        <v>745</v>
      </c>
      <c r="H1035" s="91">
        <v>158.16</v>
      </c>
      <c r="I1035" s="119" t="s">
        <v>746</v>
      </c>
      <c r="J1035" s="120">
        <v>12587.95</v>
      </c>
    </row>
    <row r="1036" spans="1:10" ht="14.4" thickTop="1" x14ac:dyDescent="0.25">
      <c r="A1036" s="4"/>
      <c r="B1036" s="4"/>
      <c r="C1036" s="4"/>
      <c r="D1036" s="4"/>
      <c r="E1036" s="4"/>
      <c r="F1036" s="4"/>
      <c r="G1036" s="4"/>
      <c r="H1036" s="4"/>
      <c r="I1036" s="4"/>
      <c r="J1036" s="4"/>
    </row>
    <row r="1037" spans="1:10" x14ac:dyDescent="0.25">
      <c r="A1037" s="117" t="s">
        <v>411</v>
      </c>
      <c r="B1037" s="97" t="s">
        <v>1</v>
      </c>
      <c r="C1037" s="117" t="s">
        <v>206</v>
      </c>
      <c r="D1037" s="117" t="s">
        <v>0</v>
      </c>
      <c r="E1037" s="141" t="s">
        <v>3</v>
      </c>
      <c r="F1037" s="141"/>
      <c r="G1037" s="98" t="s">
        <v>207</v>
      </c>
      <c r="H1037" s="97" t="s">
        <v>208</v>
      </c>
      <c r="I1037" s="97" t="s">
        <v>209</v>
      </c>
      <c r="J1037" s="97" t="s">
        <v>167</v>
      </c>
    </row>
    <row r="1038" spans="1:10" ht="26.4" x14ac:dyDescent="0.25">
      <c r="A1038" s="124" t="s">
        <v>717</v>
      </c>
      <c r="B1038" s="2" t="s">
        <v>412</v>
      </c>
      <c r="C1038" s="124" t="s">
        <v>251</v>
      </c>
      <c r="D1038" s="124" t="s">
        <v>413</v>
      </c>
      <c r="E1038" s="151" t="s">
        <v>884</v>
      </c>
      <c r="F1038" s="151"/>
      <c r="G1038" s="3" t="s">
        <v>226</v>
      </c>
      <c r="H1038" s="85">
        <v>1</v>
      </c>
      <c r="I1038" s="83">
        <v>30.78</v>
      </c>
      <c r="J1038" s="83">
        <v>30.78</v>
      </c>
    </row>
    <row r="1039" spans="1:10" ht="26.4" x14ac:dyDescent="0.25">
      <c r="A1039" s="125" t="s">
        <v>719</v>
      </c>
      <c r="B1039" s="86" t="s">
        <v>1070</v>
      </c>
      <c r="C1039" s="125" t="s">
        <v>251</v>
      </c>
      <c r="D1039" s="125" t="s">
        <v>1071</v>
      </c>
      <c r="E1039" s="152" t="s">
        <v>4</v>
      </c>
      <c r="F1039" s="152"/>
      <c r="G1039" s="87" t="s">
        <v>5</v>
      </c>
      <c r="H1039" s="88">
        <v>0.63129999999999997</v>
      </c>
      <c r="I1039" s="89">
        <v>20.73</v>
      </c>
      <c r="J1039" s="89">
        <v>13.08</v>
      </c>
    </row>
    <row r="1040" spans="1:10" ht="26.4" x14ac:dyDescent="0.25">
      <c r="A1040" s="125" t="s">
        <v>719</v>
      </c>
      <c r="B1040" s="86" t="s">
        <v>755</v>
      </c>
      <c r="C1040" s="125" t="s">
        <v>251</v>
      </c>
      <c r="D1040" s="125" t="s">
        <v>9</v>
      </c>
      <c r="E1040" s="152" t="s">
        <v>4</v>
      </c>
      <c r="F1040" s="152"/>
      <c r="G1040" s="87" t="s">
        <v>5</v>
      </c>
      <c r="H1040" s="88">
        <v>0.31559999999999999</v>
      </c>
      <c r="I1040" s="89">
        <v>16.329999999999998</v>
      </c>
      <c r="J1040" s="89">
        <v>5.15</v>
      </c>
    </row>
    <row r="1041" spans="1:10" x14ac:dyDescent="0.25">
      <c r="A1041" s="123" t="s">
        <v>758</v>
      </c>
      <c r="B1041" s="92" t="s">
        <v>1072</v>
      </c>
      <c r="C1041" s="123" t="s">
        <v>251</v>
      </c>
      <c r="D1041" s="123" t="s">
        <v>1073</v>
      </c>
      <c r="E1041" s="150" t="s">
        <v>10</v>
      </c>
      <c r="F1041" s="150"/>
      <c r="G1041" s="93" t="s">
        <v>301</v>
      </c>
      <c r="H1041" s="94">
        <v>2.5000000000000001E-2</v>
      </c>
      <c r="I1041" s="95">
        <v>33.049999999999997</v>
      </c>
      <c r="J1041" s="95">
        <v>0.82</v>
      </c>
    </row>
    <row r="1042" spans="1:10" ht="26.4" x14ac:dyDescent="0.25">
      <c r="A1042" s="123" t="s">
        <v>758</v>
      </c>
      <c r="B1042" s="92" t="s">
        <v>1074</v>
      </c>
      <c r="C1042" s="123" t="s">
        <v>251</v>
      </c>
      <c r="D1042" s="123" t="s">
        <v>1075</v>
      </c>
      <c r="E1042" s="150" t="s">
        <v>10</v>
      </c>
      <c r="F1042" s="150"/>
      <c r="G1042" s="93" t="s">
        <v>301</v>
      </c>
      <c r="H1042" s="94">
        <v>0.99639999999999995</v>
      </c>
      <c r="I1042" s="95">
        <v>0.67</v>
      </c>
      <c r="J1042" s="95">
        <v>0.66</v>
      </c>
    </row>
    <row r="1043" spans="1:10" x14ac:dyDescent="0.25">
      <c r="A1043" s="123" t="s">
        <v>758</v>
      </c>
      <c r="B1043" s="92" t="s">
        <v>1078</v>
      </c>
      <c r="C1043" s="123" t="s">
        <v>251</v>
      </c>
      <c r="D1043" s="123" t="s">
        <v>1079</v>
      </c>
      <c r="E1043" s="150" t="s">
        <v>10</v>
      </c>
      <c r="F1043" s="150"/>
      <c r="G1043" s="93" t="s">
        <v>881</v>
      </c>
      <c r="H1043" s="94">
        <v>3.0800000000000001E-2</v>
      </c>
      <c r="I1043" s="95">
        <v>25.88</v>
      </c>
      <c r="J1043" s="95">
        <v>0.79</v>
      </c>
    </row>
    <row r="1044" spans="1:10" ht="26.4" x14ac:dyDescent="0.25">
      <c r="A1044" s="123" t="s">
        <v>758</v>
      </c>
      <c r="B1044" s="92" t="s">
        <v>1076</v>
      </c>
      <c r="C1044" s="123" t="s">
        <v>251</v>
      </c>
      <c r="D1044" s="123" t="s">
        <v>1077</v>
      </c>
      <c r="E1044" s="150" t="s">
        <v>10</v>
      </c>
      <c r="F1044" s="150"/>
      <c r="G1044" s="93" t="s">
        <v>226</v>
      </c>
      <c r="H1044" s="94">
        <v>1.0740000000000001</v>
      </c>
      <c r="I1044" s="95">
        <v>9.44</v>
      </c>
      <c r="J1044" s="95">
        <v>10.130000000000001</v>
      </c>
    </row>
    <row r="1045" spans="1:10" x14ac:dyDescent="0.25">
      <c r="A1045" s="123" t="s">
        <v>758</v>
      </c>
      <c r="B1045" s="92" t="s">
        <v>1080</v>
      </c>
      <c r="C1045" s="123" t="s">
        <v>251</v>
      </c>
      <c r="D1045" s="123" t="s">
        <v>1081</v>
      </c>
      <c r="E1045" s="150" t="s">
        <v>10</v>
      </c>
      <c r="F1045" s="150"/>
      <c r="G1045" s="93" t="s">
        <v>301</v>
      </c>
      <c r="H1045" s="94">
        <v>7.7999999999999996E-3</v>
      </c>
      <c r="I1045" s="95">
        <v>19.559999999999999</v>
      </c>
      <c r="J1045" s="95">
        <v>0.15</v>
      </c>
    </row>
    <row r="1046" spans="1:10" x14ac:dyDescent="0.25">
      <c r="A1046" s="126"/>
      <c r="B1046" s="126"/>
      <c r="C1046" s="126"/>
      <c r="D1046" s="126"/>
      <c r="E1046" s="126" t="s">
        <v>740</v>
      </c>
      <c r="F1046" s="90">
        <v>6.0842065514962709</v>
      </c>
      <c r="G1046" s="126" t="s">
        <v>741</v>
      </c>
      <c r="H1046" s="90">
        <v>6.81</v>
      </c>
      <c r="I1046" s="126" t="s">
        <v>742</v>
      </c>
      <c r="J1046" s="90">
        <v>12.89</v>
      </c>
    </row>
    <row r="1047" spans="1:10" x14ac:dyDescent="0.25">
      <c r="A1047" s="126"/>
      <c r="B1047" s="126"/>
      <c r="C1047" s="126"/>
      <c r="D1047" s="126"/>
      <c r="E1047" s="126" t="s">
        <v>743</v>
      </c>
      <c r="F1047" s="90">
        <v>6.26</v>
      </c>
      <c r="G1047" s="126"/>
      <c r="H1047" s="149" t="s">
        <v>744</v>
      </c>
      <c r="I1047" s="149"/>
      <c r="J1047" s="90">
        <v>37.04</v>
      </c>
    </row>
    <row r="1048" spans="1:10" ht="14.4" thickBot="1" x14ac:dyDescent="0.3">
      <c r="A1048" s="119"/>
      <c r="B1048" s="119"/>
      <c r="C1048" s="119"/>
      <c r="D1048" s="119"/>
      <c r="E1048" s="119"/>
      <c r="F1048" s="119"/>
      <c r="G1048" s="119" t="s">
        <v>745</v>
      </c>
      <c r="H1048" s="91">
        <v>1314.5</v>
      </c>
      <c r="I1048" s="119" t="s">
        <v>746</v>
      </c>
      <c r="J1048" s="120">
        <v>48689.08</v>
      </c>
    </row>
    <row r="1049" spans="1:10" ht="14.4" thickTop="1" x14ac:dyDescent="0.25">
      <c r="A1049" s="4"/>
      <c r="B1049" s="4"/>
      <c r="C1049" s="4"/>
      <c r="D1049" s="4"/>
      <c r="E1049" s="4"/>
      <c r="F1049" s="4"/>
      <c r="G1049" s="4"/>
      <c r="H1049" s="4"/>
      <c r="I1049" s="4"/>
      <c r="J1049" s="4"/>
    </row>
    <row r="1050" spans="1:10" x14ac:dyDescent="0.25">
      <c r="A1050" s="117" t="s">
        <v>414</v>
      </c>
      <c r="B1050" s="97" t="s">
        <v>1</v>
      </c>
      <c r="C1050" s="117" t="s">
        <v>206</v>
      </c>
      <c r="D1050" s="117" t="s">
        <v>0</v>
      </c>
      <c r="E1050" s="141" t="s">
        <v>3</v>
      </c>
      <c r="F1050" s="141"/>
      <c r="G1050" s="98" t="s">
        <v>207</v>
      </c>
      <c r="H1050" s="97" t="s">
        <v>208</v>
      </c>
      <c r="I1050" s="97" t="s">
        <v>209</v>
      </c>
      <c r="J1050" s="97" t="s">
        <v>167</v>
      </c>
    </row>
    <row r="1051" spans="1:10" ht="26.4" x14ac:dyDescent="0.25">
      <c r="A1051" s="124" t="s">
        <v>717</v>
      </c>
      <c r="B1051" s="2" t="s">
        <v>415</v>
      </c>
      <c r="C1051" s="124" t="s">
        <v>251</v>
      </c>
      <c r="D1051" s="124" t="s">
        <v>416</v>
      </c>
      <c r="E1051" s="151" t="s">
        <v>1057</v>
      </c>
      <c r="F1051" s="151"/>
      <c r="G1051" s="3" t="s">
        <v>226</v>
      </c>
      <c r="H1051" s="85">
        <v>1</v>
      </c>
      <c r="I1051" s="83">
        <v>84.26</v>
      </c>
      <c r="J1051" s="83">
        <v>84.26</v>
      </c>
    </row>
    <row r="1052" spans="1:10" ht="26.4" x14ac:dyDescent="0.25">
      <c r="A1052" s="125" t="s">
        <v>719</v>
      </c>
      <c r="B1052" s="86" t="s">
        <v>1058</v>
      </c>
      <c r="C1052" s="125" t="s">
        <v>251</v>
      </c>
      <c r="D1052" s="125" t="s">
        <v>1059</v>
      </c>
      <c r="E1052" s="152" t="s">
        <v>804</v>
      </c>
      <c r="F1052" s="152"/>
      <c r="G1052" s="87" t="s">
        <v>808</v>
      </c>
      <c r="H1052" s="88">
        <v>8.9999999999999998E-4</v>
      </c>
      <c r="I1052" s="89">
        <v>24.17</v>
      </c>
      <c r="J1052" s="89">
        <v>0.02</v>
      </c>
    </row>
    <row r="1053" spans="1:10" ht="26.4" x14ac:dyDescent="0.25">
      <c r="A1053" s="125" t="s">
        <v>719</v>
      </c>
      <c r="B1053" s="86" t="s">
        <v>1060</v>
      </c>
      <c r="C1053" s="125" t="s">
        <v>251</v>
      </c>
      <c r="D1053" s="125" t="s">
        <v>1061</v>
      </c>
      <c r="E1053" s="152" t="s">
        <v>804</v>
      </c>
      <c r="F1053" s="152"/>
      <c r="G1053" s="87" t="s">
        <v>805</v>
      </c>
      <c r="H1053" s="88">
        <v>1.2999999999999999E-3</v>
      </c>
      <c r="I1053" s="89">
        <v>23.09</v>
      </c>
      <c r="J1053" s="89">
        <v>0.03</v>
      </c>
    </row>
    <row r="1054" spans="1:10" ht="26.4" x14ac:dyDescent="0.25">
      <c r="A1054" s="125" t="s">
        <v>719</v>
      </c>
      <c r="B1054" s="86" t="s">
        <v>1062</v>
      </c>
      <c r="C1054" s="125" t="s">
        <v>251</v>
      </c>
      <c r="D1054" s="125" t="s">
        <v>1063</v>
      </c>
      <c r="E1054" s="152" t="s">
        <v>4</v>
      </c>
      <c r="F1054" s="152"/>
      <c r="G1054" s="87" t="s">
        <v>5</v>
      </c>
      <c r="H1054" s="88">
        <v>9.0999999999999998E-2</v>
      </c>
      <c r="I1054" s="89">
        <v>23.51</v>
      </c>
      <c r="J1054" s="89">
        <v>2.13</v>
      </c>
    </row>
    <row r="1055" spans="1:10" ht="26.4" x14ac:dyDescent="0.25">
      <c r="A1055" s="125" t="s">
        <v>719</v>
      </c>
      <c r="B1055" s="86" t="s">
        <v>755</v>
      </c>
      <c r="C1055" s="125" t="s">
        <v>251</v>
      </c>
      <c r="D1055" s="125" t="s">
        <v>9</v>
      </c>
      <c r="E1055" s="152" t="s">
        <v>4</v>
      </c>
      <c r="F1055" s="152"/>
      <c r="G1055" s="87" t="s">
        <v>5</v>
      </c>
      <c r="H1055" s="88">
        <v>9.7000000000000003E-2</v>
      </c>
      <c r="I1055" s="89">
        <v>16.329999999999998</v>
      </c>
      <c r="J1055" s="89">
        <v>1.58</v>
      </c>
    </row>
    <row r="1056" spans="1:10" ht="39.6" x14ac:dyDescent="0.25">
      <c r="A1056" s="123" t="s">
        <v>758</v>
      </c>
      <c r="B1056" s="92" t="s">
        <v>1082</v>
      </c>
      <c r="C1056" s="123" t="s">
        <v>251</v>
      </c>
      <c r="D1056" s="123" t="s">
        <v>1083</v>
      </c>
      <c r="E1056" s="150" t="s">
        <v>10</v>
      </c>
      <c r="F1056" s="150"/>
      <c r="G1056" s="93" t="s">
        <v>999</v>
      </c>
      <c r="H1056" s="94">
        <v>4.1500000000000004</v>
      </c>
      <c r="I1056" s="95">
        <v>2.37</v>
      </c>
      <c r="J1056" s="95">
        <v>9.83</v>
      </c>
    </row>
    <row r="1057" spans="1:10" ht="39.6" x14ac:dyDescent="0.25">
      <c r="A1057" s="123" t="s">
        <v>758</v>
      </c>
      <c r="B1057" s="92" t="s">
        <v>1084</v>
      </c>
      <c r="C1057" s="123" t="s">
        <v>251</v>
      </c>
      <c r="D1057" s="123" t="s">
        <v>1085</v>
      </c>
      <c r="E1057" s="150" t="s">
        <v>10</v>
      </c>
      <c r="F1057" s="150"/>
      <c r="G1057" s="93" t="s">
        <v>226</v>
      </c>
      <c r="H1057" s="94">
        <v>1.1659999999999999</v>
      </c>
      <c r="I1057" s="95">
        <v>60.61</v>
      </c>
      <c r="J1057" s="95">
        <v>70.67</v>
      </c>
    </row>
    <row r="1058" spans="1:10" x14ac:dyDescent="0.25">
      <c r="A1058" s="126"/>
      <c r="B1058" s="126"/>
      <c r="C1058" s="126"/>
      <c r="D1058" s="126"/>
      <c r="E1058" s="126" t="s">
        <v>740</v>
      </c>
      <c r="F1058" s="90">
        <v>1.2744265080713679</v>
      </c>
      <c r="G1058" s="126" t="s">
        <v>741</v>
      </c>
      <c r="H1058" s="90">
        <v>1.43</v>
      </c>
      <c r="I1058" s="126" t="s">
        <v>742</v>
      </c>
      <c r="J1058" s="90">
        <v>2.7</v>
      </c>
    </row>
    <row r="1059" spans="1:10" x14ac:dyDescent="0.25">
      <c r="A1059" s="126"/>
      <c r="B1059" s="126"/>
      <c r="C1059" s="126"/>
      <c r="D1059" s="126"/>
      <c r="E1059" s="126" t="s">
        <v>743</v>
      </c>
      <c r="F1059" s="90">
        <v>17.13</v>
      </c>
      <c r="G1059" s="126"/>
      <c r="H1059" s="149" t="s">
        <v>744</v>
      </c>
      <c r="I1059" s="149"/>
      <c r="J1059" s="90">
        <v>101.39</v>
      </c>
    </row>
    <row r="1060" spans="1:10" ht="14.4" thickBot="1" x14ac:dyDescent="0.3">
      <c r="A1060" s="119"/>
      <c r="B1060" s="119"/>
      <c r="C1060" s="119"/>
      <c r="D1060" s="119"/>
      <c r="E1060" s="119"/>
      <c r="F1060" s="119"/>
      <c r="G1060" s="119" t="s">
        <v>745</v>
      </c>
      <c r="H1060" s="91">
        <v>857.11</v>
      </c>
      <c r="I1060" s="119" t="s">
        <v>746</v>
      </c>
      <c r="J1060" s="120">
        <v>86902.38</v>
      </c>
    </row>
    <row r="1061" spans="1:10" ht="14.4" thickTop="1" x14ac:dyDescent="0.25">
      <c r="A1061" s="4"/>
      <c r="B1061" s="4"/>
      <c r="C1061" s="4"/>
      <c r="D1061" s="4"/>
      <c r="E1061" s="4"/>
      <c r="F1061" s="4"/>
      <c r="G1061" s="4"/>
      <c r="H1061" s="4"/>
      <c r="I1061" s="4"/>
      <c r="J1061" s="4"/>
    </row>
    <row r="1062" spans="1:10" x14ac:dyDescent="0.25">
      <c r="A1062" s="117" t="s">
        <v>417</v>
      </c>
      <c r="B1062" s="97" t="s">
        <v>1</v>
      </c>
      <c r="C1062" s="117" t="s">
        <v>206</v>
      </c>
      <c r="D1062" s="117" t="s">
        <v>0</v>
      </c>
      <c r="E1062" s="141" t="s">
        <v>3</v>
      </c>
      <c r="F1062" s="141"/>
      <c r="G1062" s="98" t="s">
        <v>207</v>
      </c>
      <c r="H1062" s="97" t="s">
        <v>208</v>
      </c>
      <c r="I1062" s="97" t="s">
        <v>209</v>
      </c>
      <c r="J1062" s="97" t="s">
        <v>167</v>
      </c>
    </row>
    <row r="1063" spans="1:10" ht="52.8" x14ac:dyDescent="0.25">
      <c r="A1063" s="124" t="s">
        <v>717</v>
      </c>
      <c r="B1063" s="2" t="s">
        <v>418</v>
      </c>
      <c r="C1063" s="124" t="s">
        <v>251</v>
      </c>
      <c r="D1063" s="124" t="s">
        <v>419</v>
      </c>
      <c r="E1063" s="151" t="s">
        <v>1057</v>
      </c>
      <c r="F1063" s="151"/>
      <c r="G1063" s="3" t="s">
        <v>226</v>
      </c>
      <c r="H1063" s="85">
        <v>1</v>
      </c>
      <c r="I1063" s="83">
        <v>53.27</v>
      </c>
      <c r="J1063" s="83">
        <v>53.27</v>
      </c>
    </row>
    <row r="1064" spans="1:10" ht="26.4" x14ac:dyDescent="0.25">
      <c r="A1064" s="125" t="s">
        <v>719</v>
      </c>
      <c r="B1064" s="86" t="s">
        <v>1058</v>
      </c>
      <c r="C1064" s="125" t="s">
        <v>251</v>
      </c>
      <c r="D1064" s="125" t="s">
        <v>1059</v>
      </c>
      <c r="E1064" s="152" t="s">
        <v>804</v>
      </c>
      <c r="F1064" s="152"/>
      <c r="G1064" s="87" t="s">
        <v>808</v>
      </c>
      <c r="H1064" s="88">
        <v>6.7999999999999996E-3</v>
      </c>
      <c r="I1064" s="89">
        <v>24.17</v>
      </c>
      <c r="J1064" s="89">
        <v>0.16</v>
      </c>
    </row>
    <row r="1065" spans="1:10" ht="26.4" x14ac:dyDescent="0.25">
      <c r="A1065" s="125" t="s">
        <v>719</v>
      </c>
      <c r="B1065" s="86" t="s">
        <v>1060</v>
      </c>
      <c r="C1065" s="125" t="s">
        <v>251</v>
      </c>
      <c r="D1065" s="125" t="s">
        <v>1061</v>
      </c>
      <c r="E1065" s="152" t="s">
        <v>804</v>
      </c>
      <c r="F1065" s="152"/>
      <c r="G1065" s="87" t="s">
        <v>805</v>
      </c>
      <c r="H1065" s="88">
        <v>9.4000000000000004E-3</v>
      </c>
      <c r="I1065" s="89">
        <v>23.09</v>
      </c>
      <c r="J1065" s="89">
        <v>0.21</v>
      </c>
    </row>
    <row r="1066" spans="1:10" ht="26.4" x14ac:dyDescent="0.25">
      <c r="A1066" s="125" t="s">
        <v>719</v>
      </c>
      <c r="B1066" s="86" t="s">
        <v>1086</v>
      </c>
      <c r="C1066" s="125" t="s">
        <v>251</v>
      </c>
      <c r="D1066" s="125" t="s">
        <v>1087</v>
      </c>
      <c r="E1066" s="152" t="s">
        <v>4</v>
      </c>
      <c r="F1066" s="152"/>
      <c r="G1066" s="87" t="s">
        <v>5</v>
      </c>
      <c r="H1066" s="88">
        <v>0.21299999999999999</v>
      </c>
      <c r="I1066" s="89">
        <v>20.56</v>
      </c>
      <c r="J1066" s="89">
        <v>4.37</v>
      </c>
    </row>
    <row r="1067" spans="1:10" ht="26.4" x14ac:dyDescent="0.25">
      <c r="A1067" s="125" t="s">
        <v>719</v>
      </c>
      <c r="B1067" s="86" t="s">
        <v>755</v>
      </c>
      <c r="C1067" s="125" t="s">
        <v>251</v>
      </c>
      <c r="D1067" s="125" t="s">
        <v>9</v>
      </c>
      <c r="E1067" s="152" t="s">
        <v>4</v>
      </c>
      <c r="F1067" s="152"/>
      <c r="G1067" s="87" t="s">
        <v>5</v>
      </c>
      <c r="H1067" s="88">
        <v>0.106</v>
      </c>
      <c r="I1067" s="89">
        <v>16.329999999999998</v>
      </c>
      <c r="J1067" s="89">
        <v>1.73</v>
      </c>
    </row>
    <row r="1068" spans="1:10" ht="26.4" x14ac:dyDescent="0.25">
      <c r="A1068" s="123" t="s">
        <v>758</v>
      </c>
      <c r="B1068" s="92" t="s">
        <v>1090</v>
      </c>
      <c r="C1068" s="123" t="s">
        <v>251</v>
      </c>
      <c r="D1068" s="123" t="s">
        <v>1091</v>
      </c>
      <c r="E1068" s="150" t="s">
        <v>10</v>
      </c>
      <c r="F1068" s="150"/>
      <c r="G1068" s="93" t="s">
        <v>881</v>
      </c>
      <c r="H1068" s="94">
        <v>7.0000000000000001E-3</v>
      </c>
      <c r="I1068" s="95">
        <v>175.64</v>
      </c>
      <c r="J1068" s="95">
        <v>1.22</v>
      </c>
    </row>
    <row r="1069" spans="1:10" ht="26.4" x14ac:dyDescent="0.25">
      <c r="A1069" s="123" t="s">
        <v>758</v>
      </c>
      <c r="B1069" s="92" t="s">
        <v>1088</v>
      </c>
      <c r="C1069" s="123" t="s">
        <v>251</v>
      </c>
      <c r="D1069" s="123" t="s">
        <v>1089</v>
      </c>
      <c r="E1069" s="150" t="s">
        <v>10</v>
      </c>
      <c r="F1069" s="150"/>
      <c r="G1069" s="93" t="s">
        <v>301</v>
      </c>
      <c r="H1069" s="94">
        <v>4.3330000000000002</v>
      </c>
      <c r="I1069" s="95">
        <v>10.52</v>
      </c>
      <c r="J1069" s="95">
        <v>45.58</v>
      </c>
    </row>
    <row r="1070" spans="1:10" x14ac:dyDescent="0.25">
      <c r="A1070" s="126"/>
      <c r="B1070" s="126"/>
      <c r="C1070" s="126"/>
      <c r="D1070" s="126"/>
      <c r="E1070" s="126" t="s">
        <v>740</v>
      </c>
      <c r="F1070" s="90">
        <v>0.67497403946002077</v>
      </c>
      <c r="G1070" s="126" t="s">
        <v>741</v>
      </c>
      <c r="H1070" s="90">
        <v>0.76</v>
      </c>
      <c r="I1070" s="126" t="s">
        <v>742</v>
      </c>
      <c r="J1070" s="90">
        <v>1.43</v>
      </c>
    </row>
    <row r="1071" spans="1:10" x14ac:dyDescent="0.25">
      <c r="A1071" s="126"/>
      <c r="B1071" s="126"/>
      <c r="C1071" s="126"/>
      <c r="D1071" s="126"/>
      <c r="E1071" s="126" t="s">
        <v>743</v>
      </c>
      <c r="F1071" s="90">
        <v>10.83</v>
      </c>
      <c r="G1071" s="126"/>
      <c r="H1071" s="149" t="s">
        <v>744</v>
      </c>
      <c r="I1071" s="149"/>
      <c r="J1071" s="90">
        <v>64.099999999999994</v>
      </c>
    </row>
    <row r="1072" spans="1:10" ht="14.4" thickBot="1" x14ac:dyDescent="0.3">
      <c r="A1072" s="119"/>
      <c r="B1072" s="119"/>
      <c r="C1072" s="119"/>
      <c r="D1072" s="119"/>
      <c r="E1072" s="119"/>
      <c r="F1072" s="119"/>
      <c r="G1072" s="119" t="s">
        <v>745</v>
      </c>
      <c r="H1072" s="91">
        <v>857.11</v>
      </c>
      <c r="I1072" s="119" t="s">
        <v>746</v>
      </c>
      <c r="J1072" s="120">
        <v>54940.75</v>
      </c>
    </row>
    <row r="1073" spans="1:10" ht="14.4" thickTop="1" x14ac:dyDescent="0.25">
      <c r="A1073" s="4"/>
      <c r="B1073" s="4"/>
      <c r="C1073" s="4"/>
      <c r="D1073" s="4"/>
      <c r="E1073" s="4"/>
      <c r="F1073" s="4"/>
      <c r="G1073" s="4"/>
      <c r="H1073" s="4"/>
      <c r="I1073" s="4"/>
      <c r="J1073" s="4"/>
    </row>
    <row r="1074" spans="1:10" x14ac:dyDescent="0.25">
      <c r="A1074" s="117" t="s">
        <v>420</v>
      </c>
      <c r="B1074" s="97" t="s">
        <v>1</v>
      </c>
      <c r="C1074" s="117" t="s">
        <v>206</v>
      </c>
      <c r="D1074" s="117" t="s">
        <v>0</v>
      </c>
      <c r="E1074" s="141" t="s">
        <v>3</v>
      </c>
      <c r="F1074" s="141"/>
      <c r="G1074" s="98" t="s">
        <v>207</v>
      </c>
      <c r="H1074" s="97" t="s">
        <v>208</v>
      </c>
      <c r="I1074" s="97" t="s">
        <v>209</v>
      </c>
      <c r="J1074" s="97" t="s">
        <v>167</v>
      </c>
    </row>
    <row r="1075" spans="1:10" ht="39.6" x14ac:dyDescent="0.25">
      <c r="A1075" s="124" t="s">
        <v>717</v>
      </c>
      <c r="B1075" s="2" t="s">
        <v>421</v>
      </c>
      <c r="C1075" s="124" t="s">
        <v>251</v>
      </c>
      <c r="D1075" s="124" t="s">
        <v>422</v>
      </c>
      <c r="E1075" s="151" t="s">
        <v>1057</v>
      </c>
      <c r="F1075" s="151"/>
      <c r="G1075" s="3" t="s">
        <v>301</v>
      </c>
      <c r="H1075" s="85">
        <v>1</v>
      </c>
      <c r="I1075" s="83">
        <v>12.26</v>
      </c>
      <c r="J1075" s="83">
        <v>12.26</v>
      </c>
    </row>
    <row r="1076" spans="1:10" ht="39.6" x14ac:dyDescent="0.25">
      <c r="A1076" s="125" t="s">
        <v>719</v>
      </c>
      <c r="B1076" s="86" t="s">
        <v>1094</v>
      </c>
      <c r="C1076" s="125" t="s">
        <v>251</v>
      </c>
      <c r="D1076" s="125" t="s">
        <v>1095</v>
      </c>
      <c r="E1076" s="152" t="s">
        <v>804</v>
      </c>
      <c r="F1076" s="152"/>
      <c r="G1076" s="87" t="s">
        <v>805</v>
      </c>
      <c r="H1076" s="88">
        <v>1.1000000000000001E-3</v>
      </c>
      <c r="I1076" s="89">
        <v>135.51</v>
      </c>
      <c r="J1076" s="89">
        <v>0.14000000000000001</v>
      </c>
    </row>
    <row r="1077" spans="1:10" ht="39.6" x14ac:dyDescent="0.25">
      <c r="A1077" s="125" t="s">
        <v>719</v>
      </c>
      <c r="B1077" s="86" t="s">
        <v>1092</v>
      </c>
      <c r="C1077" s="125" t="s">
        <v>251</v>
      </c>
      <c r="D1077" s="125" t="s">
        <v>1093</v>
      </c>
      <c r="E1077" s="152" t="s">
        <v>804</v>
      </c>
      <c r="F1077" s="152"/>
      <c r="G1077" s="87" t="s">
        <v>808</v>
      </c>
      <c r="H1077" s="88">
        <v>8.0000000000000004E-4</v>
      </c>
      <c r="I1077" s="89">
        <v>285.14999999999998</v>
      </c>
      <c r="J1077" s="89">
        <v>0.22</v>
      </c>
    </row>
    <row r="1078" spans="1:10" ht="26.4" x14ac:dyDescent="0.25">
      <c r="A1078" s="125" t="s">
        <v>719</v>
      </c>
      <c r="B1078" s="86" t="s">
        <v>1086</v>
      </c>
      <c r="C1078" s="125" t="s">
        <v>251</v>
      </c>
      <c r="D1078" s="125" t="s">
        <v>1087</v>
      </c>
      <c r="E1078" s="152" t="s">
        <v>4</v>
      </c>
      <c r="F1078" s="152"/>
      <c r="G1078" s="87" t="s">
        <v>5</v>
      </c>
      <c r="H1078" s="88">
        <v>5.8700000000000002E-2</v>
      </c>
      <c r="I1078" s="89">
        <v>20.56</v>
      </c>
      <c r="J1078" s="89">
        <v>1.2</v>
      </c>
    </row>
    <row r="1079" spans="1:10" ht="26.4" x14ac:dyDescent="0.25">
      <c r="A1079" s="125" t="s">
        <v>719</v>
      </c>
      <c r="B1079" s="86" t="s">
        <v>755</v>
      </c>
      <c r="C1079" s="125" t="s">
        <v>251</v>
      </c>
      <c r="D1079" s="125" t="s">
        <v>9</v>
      </c>
      <c r="E1079" s="152" t="s">
        <v>4</v>
      </c>
      <c r="F1079" s="152"/>
      <c r="G1079" s="87" t="s">
        <v>5</v>
      </c>
      <c r="H1079" s="88">
        <v>1.9699999999999999E-2</v>
      </c>
      <c r="I1079" s="89">
        <v>16.329999999999998</v>
      </c>
      <c r="J1079" s="89">
        <v>0.32</v>
      </c>
    </row>
    <row r="1080" spans="1:10" ht="26.4" x14ac:dyDescent="0.25">
      <c r="A1080" s="123" t="s">
        <v>758</v>
      </c>
      <c r="B1080" s="92" t="s">
        <v>1096</v>
      </c>
      <c r="C1080" s="123" t="s">
        <v>251</v>
      </c>
      <c r="D1080" s="123" t="s">
        <v>1097</v>
      </c>
      <c r="E1080" s="150" t="s">
        <v>10</v>
      </c>
      <c r="F1080" s="150"/>
      <c r="G1080" s="93" t="s">
        <v>301</v>
      </c>
      <c r="H1080" s="94">
        <v>0.29480000000000001</v>
      </c>
      <c r="I1080" s="95">
        <v>9.75</v>
      </c>
      <c r="J1080" s="95">
        <v>2.87</v>
      </c>
    </row>
    <row r="1081" spans="1:10" x14ac:dyDescent="0.25">
      <c r="A1081" s="123" t="s">
        <v>758</v>
      </c>
      <c r="B1081" s="92" t="s">
        <v>1098</v>
      </c>
      <c r="C1081" s="123" t="s">
        <v>251</v>
      </c>
      <c r="D1081" s="123" t="s">
        <v>1099</v>
      </c>
      <c r="E1081" s="150" t="s">
        <v>10</v>
      </c>
      <c r="F1081" s="150"/>
      <c r="G1081" s="93" t="s">
        <v>301</v>
      </c>
      <c r="H1081" s="94">
        <v>2.8999999999999998E-3</v>
      </c>
      <c r="I1081" s="95">
        <v>30.18</v>
      </c>
      <c r="J1081" s="95">
        <v>0.08</v>
      </c>
    </row>
    <row r="1082" spans="1:10" ht="26.4" x14ac:dyDescent="0.25">
      <c r="A1082" s="123" t="s">
        <v>758</v>
      </c>
      <c r="B1082" s="92" t="s">
        <v>1102</v>
      </c>
      <c r="C1082" s="123" t="s">
        <v>251</v>
      </c>
      <c r="D1082" s="123" t="s">
        <v>1103</v>
      </c>
      <c r="E1082" s="150" t="s">
        <v>10</v>
      </c>
      <c r="F1082" s="150"/>
      <c r="G1082" s="93" t="s">
        <v>2</v>
      </c>
      <c r="H1082" s="94">
        <v>9.1200000000000003E-2</v>
      </c>
      <c r="I1082" s="95">
        <v>2.2599999999999998</v>
      </c>
      <c r="J1082" s="95">
        <v>0.2</v>
      </c>
    </row>
    <row r="1083" spans="1:10" ht="26.4" x14ac:dyDescent="0.25">
      <c r="A1083" s="123" t="s">
        <v>758</v>
      </c>
      <c r="B1083" s="92" t="s">
        <v>1100</v>
      </c>
      <c r="C1083" s="123" t="s">
        <v>251</v>
      </c>
      <c r="D1083" s="123" t="s">
        <v>1101</v>
      </c>
      <c r="E1083" s="150" t="s">
        <v>10</v>
      </c>
      <c r="F1083" s="150"/>
      <c r="G1083" s="93" t="s">
        <v>301</v>
      </c>
      <c r="H1083" s="94">
        <v>0.70520000000000005</v>
      </c>
      <c r="I1083" s="95">
        <v>10.26</v>
      </c>
      <c r="J1083" s="95">
        <v>7.23</v>
      </c>
    </row>
    <row r="1084" spans="1:10" x14ac:dyDescent="0.25">
      <c r="A1084" s="126"/>
      <c r="B1084" s="126"/>
      <c r="C1084" s="126"/>
      <c r="D1084" s="126"/>
      <c r="E1084" s="126" t="s">
        <v>740</v>
      </c>
      <c r="F1084" s="90">
        <v>0.11328235627301048</v>
      </c>
      <c r="G1084" s="126" t="s">
        <v>741</v>
      </c>
      <c r="H1084" s="90">
        <v>0.13</v>
      </c>
      <c r="I1084" s="126" t="s">
        <v>742</v>
      </c>
      <c r="J1084" s="90">
        <v>0.24</v>
      </c>
    </row>
    <row r="1085" spans="1:10" x14ac:dyDescent="0.25">
      <c r="A1085" s="126"/>
      <c r="B1085" s="126"/>
      <c r="C1085" s="126"/>
      <c r="D1085" s="126"/>
      <c r="E1085" s="126" t="s">
        <v>743</v>
      </c>
      <c r="F1085" s="90">
        <v>2.4900000000000002</v>
      </c>
      <c r="G1085" s="126"/>
      <c r="H1085" s="149" t="s">
        <v>744</v>
      </c>
      <c r="I1085" s="149"/>
      <c r="J1085" s="90">
        <v>14.75</v>
      </c>
    </row>
    <row r="1086" spans="1:10" ht="14.4" thickBot="1" x14ac:dyDescent="0.3">
      <c r="A1086" s="119"/>
      <c r="B1086" s="119"/>
      <c r="C1086" s="119"/>
      <c r="D1086" s="119"/>
      <c r="E1086" s="119"/>
      <c r="F1086" s="119"/>
      <c r="G1086" s="119" t="s">
        <v>745</v>
      </c>
      <c r="H1086" s="91">
        <v>1200</v>
      </c>
      <c r="I1086" s="119" t="s">
        <v>746</v>
      </c>
      <c r="J1086" s="120">
        <v>17700</v>
      </c>
    </row>
    <row r="1087" spans="1:10" ht="14.4" thickTop="1" x14ac:dyDescent="0.25">
      <c r="A1087" s="4"/>
      <c r="B1087" s="4"/>
      <c r="C1087" s="4"/>
      <c r="D1087" s="4"/>
      <c r="E1087" s="4"/>
      <c r="F1087" s="4"/>
      <c r="G1087" s="4"/>
      <c r="H1087" s="4"/>
      <c r="I1087" s="4"/>
      <c r="J1087" s="4"/>
    </row>
    <row r="1088" spans="1:10" x14ac:dyDescent="0.25">
      <c r="A1088" s="117" t="s">
        <v>2417</v>
      </c>
      <c r="B1088" s="97" t="s">
        <v>1</v>
      </c>
      <c r="C1088" s="117" t="s">
        <v>206</v>
      </c>
      <c r="D1088" s="117" t="s">
        <v>0</v>
      </c>
      <c r="E1088" s="141" t="s">
        <v>3</v>
      </c>
      <c r="F1088" s="141"/>
      <c r="G1088" s="98" t="s">
        <v>207</v>
      </c>
      <c r="H1088" s="97" t="s">
        <v>208</v>
      </c>
      <c r="I1088" s="97" t="s">
        <v>209</v>
      </c>
      <c r="J1088" s="97" t="s">
        <v>167</v>
      </c>
    </row>
    <row r="1089" spans="1:10" ht="26.4" x14ac:dyDescent="0.25">
      <c r="A1089" s="124" t="s">
        <v>717</v>
      </c>
      <c r="B1089" s="2" t="s">
        <v>2418</v>
      </c>
      <c r="C1089" s="124" t="s">
        <v>251</v>
      </c>
      <c r="D1089" s="124" t="s">
        <v>2419</v>
      </c>
      <c r="E1089" s="151" t="s">
        <v>1057</v>
      </c>
      <c r="F1089" s="151"/>
      <c r="G1089" s="3" t="s">
        <v>226</v>
      </c>
      <c r="H1089" s="85">
        <v>1</v>
      </c>
      <c r="I1089" s="83">
        <v>32.33</v>
      </c>
      <c r="J1089" s="83">
        <v>32.33</v>
      </c>
    </row>
    <row r="1090" spans="1:10" ht="26.4" x14ac:dyDescent="0.25">
      <c r="A1090" s="125" t="s">
        <v>719</v>
      </c>
      <c r="B1090" s="86" t="s">
        <v>1058</v>
      </c>
      <c r="C1090" s="125" t="s">
        <v>251</v>
      </c>
      <c r="D1090" s="125" t="s">
        <v>1059</v>
      </c>
      <c r="E1090" s="152" t="s">
        <v>804</v>
      </c>
      <c r="F1090" s="152"/>
      <c r="G1090" s="87" t="s">
        <v>808</v>
      </c>
      <c r="H1090" s="88">
        <v>3.7199999999999997E-2</v>
      </c>
      <c r="I1090" s="89">
        <v>24.17</v>
      </c>
      <c r="J1090" s="89">
        <v>0.89</v>
      </c>
    </row>
    <row r="1091" spans="1:10" ht="26.4" x14ac:dyDescent="0.25">
      <c r="A1091" s="125" t="s">
        <v>719</v>
      </c>
      <c r="B1091" s="86" t="s">
        <v>1060</v>
      </c>
      <c r="C1091" s="125" t="s">
        <v>251</v>
      </c>
      <c r="D1091" s="125" t="s">
        <v>1061</v>
      </c>
      <c r="E1091" s="152" t="s">
        <v>804</v>
      </c>
      <c r="F1091" s="152"/>
      <c r="G1091" s="87" t="s">
        <v>805</v>
      </c>
      <c r="H1091" s="88">
        <v>5.16E-2</v>
      </c>
      <c r="I1091" s="89">
        <v>23.09</v>
      </c>
      <c r="J1091" s="89">
        <v>1.19</v>
      </c>
    </row>
    <row r="1092" spans="1:10" ht="26.4" x14ac:dyDescent="0.25">
      <c r="A1092" s="125" t="s">
        <v>719</v>
      </c>
      <c r="B1092" s="86" t="s">
        <v>1062</v>
      </c>
      <c r="C1092" s="125" t="s">
        <v>251</v>
      </c>
      <c r="D1092" s="125" t="s">
        <v>1063</v>
      </c>
      <c r="E1092" s="152" t="s">
        <v>4</v>
      </c>
      <c r="F1092" s="152"/>
      <c r="G1092" s="87" t="s">
        <v>5</v>
      </c>
      <c r="H1092" s="88">
        <v>0.13300000000000001</v>
      </c>
      <c r="I1092" s="89">
        <v>23.51</v>
      </c>
      <c r="J1092" s="89">
        <v>3.12</v>
      </c>
    </row>
    <row r="1093" spans="1:10" ht="26.4" x14ac:dyDescent="0.25">
      <c r="A1093" s="125" t="s">
        <v>719</v>
      </c>
      <c r="B1093" s="86" t="s">
        <v>755</v>
      </c>
      <c r="C1093" s="125" t="s">
        <v>251</v>
      </c>
      <c r="D1093" s="125" t="s">
        <v>9</v>
      </c>
      <c r="E1093" s="152" t="s">
        <v>4</v>
      </c>
      <c r="F1093" s="152"/>
      <c r="G1093" s="87" t="s">
        <v>5</v>
      </c>
      <c r="H1093" s="88">
        <v>0.39900000000000002</v>
      </c>
      <c r="I1093" s="89">
        <v>16.329999999999998</v>
      </c>
      <c r="J1093" s="89">
        <v>6.51</v>
      </c>
    </row>
    <row r="1094" spans="1:10" ht="39.6" x14ac:dyDescent="0.25">
      <c r="A1094" s="123" t="s">
        <v>758</v>
      </c>
      <c r="B1094" s="92" t="s">
        <v>2428</v>
      </c>
      <c r="C1094" s="123" t="s">
        <v>251</v>
      </c>
      <c r="D1094" s="123" t="s">
        <v>2429</v>
      </c>
      <c r="E1094" s="150" t="s">
        <v>10</v>
      </c>
      <c r="F1094" s="150"/>
      <c r="G1094" s="93" t="s">
        <v>2430</v>
      </c>
      <c r="H1094" s="94">
        <v>2.75E-2</v>
      </c>
      <c r="I1094" s="95">
        <v>750</v>
      </c>
      <c r="J1094" s="95">
        <v>20.62</v>
      </c>
    </row>
    <row r="1095" spans="1:10" x14ac:dyDescent="0.25">
      <c r="A1095" s="126"/>
      <c r="B1095" s="126"/>
      <c r="C1095" s="126"/>
      <c r="D1095" s="126"/>
      <c r="E1095" s="126" t="s">
        <v>740</v>
      </c>
      <c r="F1095" s="90">
        <v>3.9035211932408194</v>
      </c>
      <c r="G1095" s="126" t="s">
        <v>741</v>
      </c>
      <c r="H1095" s="90">
        <v>4.37</v>
      </c>
      <c r="I1095" s="126" t="s">
        <v>742</v>
      </c>
      <c r="J1095" s="90">
        <v>8.27</v>
      </c>
    </row>
    <row r="1096" spans="1:10" x14ac:dyDescent="0.25">
      <c r="A1096" s="126"/>
      <c r="B1096" s="126"/>
      <c r="C1096" s="126"/>
      <c r="D1096" s="126"/>
      <c r="E1096" s="126" t="s">
        <v>743</v>
      </c>
      <c r="F1096" s="90">
        <v>6.57</v>
      </c>
      <c r="G1096" s="126"/>
      <c r="H1096" s="149" t="s">
        <v>744</v>
      </c>
      <c r="I1096" s="149"/>
      <c r="J1096" s="90">
        <v>38.9</v>
      </c>
    </row>
    <row r="1097" spans="1:10" ht="14.4" thickBot="1" x14ac:dyDescent="0.3">
      <c r="A1097" s="119"/>
      <c r="B1097" s="119"/>
      <c r="C1097" s="119"/>
      <c r="D1097" s="119"/>
      <c r="E1097" s="119"/>
      <c r="F1097" s="119"/>
      <c r="G1097" s="119" t="s">
        <v>745</v>
      </c>
      <c r="H1097" s="91">
        <v>1061.31</v>
      </c>
      <c r="I1097" s="119" t="s">
        <v>746</v>
      </c>
      <c r="J1097" s="120">
        <v>41284.949999999997</v>
      </c>
    </row>
    <row r="1098" spans="1:10" ht="14.4" thickTop="1" x14ac:dyDescent="0.25">
      <c r="A1098" s="4"/>
      <c r="B1098" s="4"/>
      <c r="C1098" s="4"/>
      <c r="D1098" s="4"/>
      <c r="E1098" s="4"/>
      <c r="F1098" s="4"/>
      <c r="G1098" s="4"/>
      <c r="H1098" s="4"/>
      <c r="I1098" s="4"/>
      <c r="J1098" s="4"/>
    </row>
    <row r="1099" spans="1:10" x14ac:dyDescent="0.25">
      <c r="A1099" s="117" t="s">
        <v>2420</v>
      </c>
      <c r="B1099" s="97" t="s">
        <v>1</v>
      </c>
      <c r="C1099" s="117" t="s">
        <v>206</v>
      </c>
      <c r="D1099" s="117" t="s">
        <v>0</v>
      </c>
      <c r="E1099" s="141" t="s">
        <v>3</v>
      </c>
      <c r="F1099" s="141"/>
      <c r="G1099" s="98" t="s">
        <v>207</v>
      </c>
      <c r="H1099" s="97" t="s">
        <v>208</v>
      </c>
      <c r="I1099" s="97" t="s">
        <v>209</v>
      </c>
      <c r="J1099" s="97" t="s">
        <v>167</v>
      </c>
    </row>
    <row r="1100" spans="1:10" ht="39.6" x14ac:dyDescent="0.25">
      <c r="A1100" s="124" t="s">
        <v>717</v>
      </c>
      <c r="B1100" s="2" t="s">
        <v>2421</v>
      </c>
      <c r="C1100" s="124" t="s">
        <v>251</v>
      </c>
      <c r="D1100" s="124" t="s">
        <v>2422</v>
      </c>
      <c r="E1100" s="151" t="s">
        <v>1057</v>
      </c>
      <c r="F1100" s="151"/>
      <c r="G1100" s="3" t="s">
        <v>226</v>
      </c>
      <c r="H1100" s="85">
        <v>1</v>
      </c>
      <c r="I1100" s="83">
        <v>62.58</v>
      </c>
      <c r="J1100" s="83">
        <v>62.58</v>
      </c>
    </row>
    <row r="1101" spans="1:10" ht="26.4" x14ac:dyDescent="0.25">
      <c r="A1101" s="125" t="s">
        <v>719</v>
      </c>
      <c r="B1101" s="86" t="s">
        <v>1058</v>
      </c>
      <c r="C1101" s="125" t="s">
        <v>251</v>
      </c>
      <c r="D1101" s="125" t="s">
        <v>1059</v>
      </c>
      <c r="E1101" s="152" t="s">
        <v>804</v>
      </c>
      <c r="F1101" s="152"/>
      <c r="G1101" s="87" t="s">
        <v>808</v>
      </c>
      <c r="H1101" s="88">
        <v>4.1200000000000001E-2</v>
      </c>
      <c r="I1101" s="89">
        <v>24.17</v>
      </c>
      <c r="J1101" s="89">
        <v>0.99</v>
      </c>
    </row>
    <row r="1102" spans="1:10" ht="26.4" x14ac:dyDescent="0.25">
      <c r="A1102" s="125" t="s">
        <v>719</v>
      </c>
      <c r="B1102" s="86" t="s">
        <v>1060</v>
      </c>
      <c r="C1102" s="125" t="s">
        <v>251</v>
      </c>
      <c r="D1102" s="125" t="s">
        <v>1061</v>
      </c>
      <c r="E1102" s="152" t="s">
        <v>804</v>
      </c>
      <c r="F1102" s="152"/>
      <c r="G1102" s="87" t="s">
        <v>805</v>
      </c>
      <c r="H1102" s="88">
        <v>5.7099999999999998E-2</v>
      </c>
      <c r="I1102" s="89">
        <v>23.09</v>
      </c>
      <c r="J1102" s="89">
        <v>1.31</v>
      </c>
    </row>
    <row r="1103" spans="1:10" ht="26.4" x14ac:dyDescent="0.25">
      <c r="A1103" s="125" t="s">
        <v>719</v>
      </c>
      <c r="B1103" s="86" t="s">
        <v>813</v>
      </c>
      <c r="C1103" s="125" t="s">
        <v>251</v>
      </c>
      <c r="D1103" s="125" t="s">
        <v>814</v>
      </c>
      <c r="E1103" s="152" t="s">
        <v>4</v>
      </c>
      <c r="F1103" s="152"/>
      <c r="G1103" s="87" t="s">
        <v>5</v>
      </c>
      <c r="H1103" s="88">
        <v>0.40200000000000002</v>
      </c>
      <c r="I1103" s="89">
        <v>17.43</v>
      </c>
      <c r="J1103" s="89">
        <v>7</v>
      </c>
    </row>
    <row r="1104" spans="1:10" ht="26.4" x14ac:dyDescent="0.25">
      <c r="A1104" s="125" t="s">
        <v>719</v>
      </c>
      <c r="B1104" s="86" t="s">
        <v>792</v>
      </c>
      <c r="C1104" s="125" t="s">
        <v>251</v>
      </c>
      <c r="D1104" s="125" t="s">
        <v>793</v>
      </c>
      <c r="E1104" s="152" t="s">
        <v>4</v>
      </c>
      <c r="F1104" s="152"/>
      <c r="G1104" s="87" t="s">
        <v>5</v>
      </c>
      <c r="H1104" s="88">
        <v>0.4</v>
      </c>
      <c r="I1104" s="89">
        <v>20.61</v>
      </c>
      <c r="J1104" s="89">
        <v>8.24</v>
      </c>
    </row>
    <row r="1105" spans="1:10" ht="26.4" x14ac:dyDescent="0.25">
      <c r="A1105" s="123" t="s">
        <v>758</v>
      </c>
      <c r="B1105" s="92" t="s">
        <v>2431</v>
      </c>
      <c r="C1105" s="123" t="s">
        <v>251</v>
      </c>
      <c r="D1105" s="123" t="s">
        <v>2432</v>
      </c>
      <c r="E1105" s="150" t="s">
        <v>10</v>
      </c>
      <c r="F1105" s="150"/>
      <c r="G1105" s="93" t="s">
        <v>230</v>
      </c>
      <c r="H1105" s="94">
        <v>2.3359999999999999</v>
      </c>
      <c r="I1105" s="95">
        <v>9.5</v>
      </c>
      <c r="J1105" s="95">
        <v>22.19</v>
      </c>
    </row>
    <row r="1106" spans="1:10" x14ac:dyDescent="0.25">
      <c r="A1106" s="123" t="s">
        <v>758</v>
      </c>
      <c r="B1106" s="92" t="s">
        <v>2433</v>
      </c>
      <c r="C1106" s="123" t="s">
        <v>251</v>
      </c>
      <c r="D1106" s="123" t="s">
        <v>2434</v>
      </c>
      <c r="E1106" s="150" t="s">
        <v>10</v>
      </c>
      <c r="F1106" s="150"/>
      <c r="G1106" s="93" t="s">
        <v>301</v>
      </c>
      <c r="H1106" s="94">
        <v>0.05</v>
      </c>
      <c r="I1106" s="95">
        <v>21.91</v>
      </c>
      <c r="J1106" s="95">
        <v>1.0900000000000001</v>
      </c>
    </row>
    <row r="1107" spans="1:10" x14ac:dyDescent="0.25">
      <c r="A1107" s="123" t="s">
        <v>758</v>
      </c>
      <c r="B1107" s="92" t="s">
        <v>2435</v>
      </c>
      <c r="C1107" s="123" t="s">
        <v>251</v>
      </c>
      <c r="D1107" s="123" t="s">
        <v>2436</v>
      </c>
      <c r="E1107" s="150" t="s">
        <v>10</v>
      </c>
      <c r="F1107" s="150"/>
      <c r="G1107" s="93" t="s">
        <v>301</v>
      </c>
      <c r="H1107" s="94">
        <v>7.0000000000000007E-2</v>
      </c>
      <c r="I1107" s="95">
        <v>24.28</v>
      </c>
      <c r="J1107" s="95">
        <v>1.69</v>
      </c>
    </row>
    <row r="1108" spans="1:10" x14ac:dyDescent="0.25">
      <c r="A1108" s="123" t="s">
        <v>758</v>
      </c>
      <c r="B1108" s="92" t="s">
        <v>2437</v>
      </c>
      <c r="C1108" s="123" t="s">
        <v>251</v>
      </c>
      <c r="D1108" s="123" t="s">
        <v>2438</v>
      </c>
      <c r="E1108" s="150" t="s">
        <v>10</v>
      </c>
      <c r="F1108" s="150"/>
      <c r="G1108" s="93" t="s">
        <v>301</v>
      </c>
      <c r="H1108" s="94">
        <v>0.03</v>
      </c>
      <c r="I1108" s="95">
        <v>22.1</v>
      </c>
      <c r="J1108" s="95">
        <v>0.66</v>
      </c>
    </row>
    <row r="1109" spans="1:10" ht="26.4" x14ac:dyDescent="0.25">
      <c r="A1109" s="123" t="s">
        <v>758</v>
      </c>
      <c r="B1109" s="92" t="s">
        <v>2439</v>
      </c>
      <c r="C1109" s="123" t="s">
        <v>251</v>
      </c>
      <c r="D1109" s="123" t="s">
        <v>2440</v>
      </c>
      <c r="E1109" s="150" t="s">
        <v>10</v>
      </c>
      <c r="F1109" s="150"/>
      <c r="G1109" s="93" t="s">
        <v>230</v>
      </c>
      <c r="H1109" s="94">
        <v>2.573</v>
      </c>
      <c r="I1109" s="95">
        <v>1.81</v>
      </c>
      <c r="J1109" s="95">
        <v>4.6500000000000004</v>
      </c>
    </row>
    <row r="1110" spans="1:10" ht="26.4" x14ac:dyDescent="0.25">
      <c r="A1110" s="123" t="s">
        <v>758</v>
      </c>
      <c r="B1110" s="92" t="s">
        <v>2441</v>
      </c>
      <c r="C1110" s="123" t="s">
        <v>251</v>
      </c>
      <c r="D1110" s="123" t="s">
        <v>2442</v>
      </c>
      <c r="E1110" s="150" t="s">
        <v>10</v>
      </c>
      <c r="F1110" s="150"/>
      <c r="G1110" s="93" t="s">
        <v>230</v>
      </c>
      <c r="H1110" s="94">
        <v>0.73499999999999999</v>
      </c>
      <c r="I1110" s="95">
        <v>20.09</v>
      </c>
      <c r="J1110" s="95">
        <v>14.76</v>
      </c>
    </row>
    <row r="1111" spans="1:10" x14ac:dyDescent="0.25">
      <c r="A1111" s="126"/>
      <c r="B1111" s="126"/>
      <c r="C1111" s="126"/>
      <c r="D1111" s="126"/>
      <c r="E1111" s="126" t="s">
        <v>740</v>
      </c>
      <c r="F1111" s="90">
        <v>5.9284433116208817</v>
      </c>
      <c r="G1111" s="126" t="s">
        <v>741</v>
      </c>
      <c r="H1111" s="90">
        <v>6.63</v>
      </c>
      <c r="I1111" s="126" t="s">
        <v>742</v>
      </c>
      <c r="J1111" s="90">
        <v>12.56</v>
      </c>
    </row>
    <row r="1112" spans="1:10" x14ac:dyDescent="0.25">
      <c r="A1112" s="126"/>
      <c r="B1112" s="126"/>
      <c r="C1112" s="126"/>
      <c r="D1112" s="126"/>
      <c r="E1112" s="126" t="s">
        <v>743</v>
      </c>
      <c r="F1112" s="90">
        <v>12.72</v>
      </c>
      <c r="G1112" s="126"/>
      <c r="H1112" s="149" t="s">
        <v>744</v>
      </c>
      <c r="I1112" s="149"/>
      <c r="J1112" s="90">
        <v>75.3</v>
      </c>
    </row>
    <row r="1113" spans="1:10" ht="14.4" thickBot="1" x14ac:dyDescent="0.3">
      <c r="A1113" s="119"/>
      <c r="B1113" s="119"/>
      <c r="C1113" s="119"/>
      <c r="D1113" s="119"/>
      <c r="E1113" s="119"/>
      <c r="F1113" s="119"/>
      <c r="G1113" s="119" t="s">
        <v>745</v>
      </c>
      <c r="H1113" s="91">
        <v>1061.31</v>
      </c>
      <c r="I1113" s="119" t="s">
        <v>746</v>
      </c>
      <c r="J1113" s="120">
        <v>79916.639999999999</v>
      </c>
    </row>
    <row r="1114" spans="1:10" ht="14.4" thickTop="1" x14ac:dyDescent="0.25">
      <c r="A1114" s="4"/>
      <c r="B1114" s="4"/>
      <c r="C1114" s="4"/>
      <c r="D1114" s="4"/>
      <c r="E1114" s="4"/>
      <c r="F1114" s="4"/>
      <c r="G1114" s="4"/>
      <c r="H1114" s="4"/>
      <c r="I1114" s="4"/>
      <c r="J1114" s="4"/>
    </row>
    <row r="1115" spans="1:10" x14ac:dyDescent="0.25">
      <c r="A1115" s="117" t="s">
        <v>2423</v>
      </c>
      <c r="B1115" s="97" t="s">
        <v>1</v>
      </c>
      <c r="C1115" s="117" t="s">
        <v>206</v>
      </c>
      <c r="D1115" s="117" t="s">
        <v>0</v>
      </c>
      <c r="E1115" s="141" t="s">
        <v>3</v>
      </c>
      <c r="F1115" s="141"/>
      <c r="G1115" s="98" t="s">
        <v>207</v>
      </c>
      <c r="H1115" s="97" t="s">
        <v>208</v>
      </c>
      <c r="I1115" s="97" t="s">
        <v>209</v>
      </c>
      <c r="J1115" s="97" t="s">
        <v>167</v>
      </c>
    </row>
    <row r="1116" spans="1:10" ht="39.6" x14ac:dyDescent="0.25">
      <c r="A1116" s="124" t="s">
        <v>717</v>
      </c>
      <c r="B1116" s="2" t="s">
        <v>2424</v>
      </c>
      <c r="C1116" s="124" t="s">
        <v>251</v>
      </c>
      <c r="D1116" s="124" t="s">
        <v>2425</v>
      </c>
      <c r="E1116" s="151" t="s">
        <v>1057</v>
      </c>
      <c r="F1116" s="151"/>
      <c r="G1116" s="3" t="s">
        <v>2</v>
      </c>
      <c r="H1116" s="85">
        <v>1</v>
      </c>
      <c r="I1116" s="83">
        <v>2003.75</v>
      </c>
      <c r="J1116" s="83">
        <v>2003.75</v>
      </c>
    </row>
    <row r="1117" spans="1:10" ht="39.6" x14ac:dyDescent="0.25">
      <c r="A1117" s="125" t="s">
        <v>719</v>
      </c>
      <c r="B1117" s="86" t="s">
        <v>2443</v>
      </c>
      <c r="C1117" s="125" t="s">
        <v>251</v>
      </c>
      <c r="D1117" s="125" t="s">
        <v>2444</v>
      </c>
      <c r="E1117" s="152" t="s">
        <v>1057</v>
      </c>
      <c r="F1117" s="152"/>
      <c r="G1117" s="87" t="s">
        <v>2</v>
      </c>
      <c r="H1117" s="88">
        <v>1</v>
      </c>
      <c r="I1117" s="89">
        <v>531.14</v>
      </c>
      <c r="J1117" s="89">
        <v>531.14</v>
      </c>
    </row>
    <row r="1118" spans="1:10" ht="26.4" x14ac:dyDescent="0.25">
      <c r="A1118" s="125" t="s">
        <v>719</v>
      </c>
      <c r="B1118" s="86" t="s">
        <v>813</v>
      </c>
      <c r="C1118" s="125" t="s">
        <v>251</v>
      </c>
      <c r="D1118" s="125" t="s">
        <v>814</v>
      </c>
      <c r="E1118" s="152" t="s">
        <v>4</v>
      </c>
      <c r="F1118" s="152"/>
      <c r="G1118" s="87" t="s">
        <v>5</v>
      </c>
      <c r="H1118" s="88">
        <v>4.3230000000000004</v>
      </c>
      <c r="I1118" s="89">
        <v>17.43</v>
      </c>
      <c r="J1118" s="89">
        <v>75.34</v>
      </c>
    </row>
    <row r="1119" spans="1:10" ht="26.4" x14ac:dyDescent="0.25">
      <c r="A1119" s="125" t="s">
        <v>719</v>
      </c>
      <c r="B1119" s="86" t="s">
        <v>792</v>
      </c>
      <c r="C1119" s="125" t="s">
        <v>251</v>
      </c>
      <c r="D1119" s="125" t="s">
        <v>793</v>
      </c>
      <c r="E1119" s="152" t="s">
        <v>4</v>
      </c>
      <c r="F1119" s="152"/>
      <c r="G1119" s="87" t="s">
        <v>5</v>
      </c>
      <c r="H1119" s="88">
        <v>18.734999999999999</v>
      </c>
      <c r="I1119" s="89">
        <v>20.61</v>
      </c>
      <c r="J1119" s="89">
        <v>386.12</v>
      </c>
    </row>
    <row r="1120" spans="1:10" ht="26.4" x14ac:dyDescent="0.25">
      <c r="A1120" s="123" t="s">
        <v>758</v>
      </c>
      <c r="B1120" s="92" t="s">
        <v>2445</v>
      </c>
      <c r="C1120" s="123" t="s">
        <v>251</v>
      </c>
      <c r="D1120" s="123" t="s">
        <v>2446</v>
      </c>
      <c r="E1120" s="150" t="s">
        <v>10</v>
      </c>
      <c r="F1120" s="150"/>
      <c r="G1120" s="93" t="s">
        <v>230</v>
      </c>
      <c r="H1120" s="94">
        <v>8</v>
      </c>
      <c r="I1120" s="95">
        <v>15.12</v>
      </c>
      <c r="J1120" s="95">
        <v>120.96</v>
      </c>
    </row>
    <row r="1121" spans="1:10" ht="39.6" x14ac:dyDescent="0.25">
      <c r="A1121" s="123" t="s">
        <v>758</v>
      </c>
      <c r="B1121" s="92" t="s">
        <v>2447</v>
      </c>
      <c r="C1121" s="123" t="s">
        <v>251</v>
      </c>
      <c r="D1121" s="123" t="s">
        <v>2448</v>
      </c>
      <c r="E1121" s="150" t="s">
        <v>10</v>
      </c>
      <c r="F1121" s="150"/>
      <c r="G1121" s="93" t="s">
        <v>2449</v>
      </c>
      <c r="H1121" s="94">
        <v>1</v>
      </c>
      <c r="I1121" s="95">
        <v>121.71</v>
      </c>
      <c r="J1121" s="95">
        <v>121.71</v>
      </c>
    </row>
    <row r="1122" spans="1:10" ht="26.4" x14ac:dyDescent="0.25">
      <c r="A1122" s="123" t="s">
        <v>758</v>
      </c>
      <c r="B1122" s="92" t="s">
        <v>2450</v>
      </c>
      <c r="C1122" s="123" t="s">
        <v>251</v>
      </c>
      <c r="D1122" s="123" t="s">
        <v>2451</v>
      </c>
      <c r="E1122" s="150" t="s">
        <v>10</v>
      </c>
      <c r="F1122" s="150"/>
      <c r="G1122" s="93" t="s">
        <v>2</v>
      </c>
      <c r="H1122" s="94">
        <v>1</v>
      </c>
      <c r="I1122" s="95">
        <v>39.6</v>
      </c>
      <c r="J1122" s="95">
        <v>39.6</v>
      </c>
    </row>
    <row r="1123" spans="1:10" ht="39.6" x14ac:dyDescent="0.25">
      <c r="A1123" s="123" t="s">
        <v>758</v>
      </c>
      <c r="B1123" s="92" t="s">
        <v>2452</v>
      </c>
      <c r="C1123" s="123" t="s">
        <v>251</v>
      </c>
      <c r="D1123" s="123" t="s">
        <v>2453</v>
      </c>
      <c r="E1123" s="150" t="s">
        <v>10</v>
      </c>
      <c r="F1123" s="150"/>
      <c r="G1123" s="93" t="s">
        <v>2</v>
      </c>
      <c r="H1123" s="94">
        <v>4</v>
      </c>
      <c r="I1123" s="95">
        <v>19.43</v>
      </c>
      <c r="J1123" s="95">
        <v>77.72</v>
      </c>
    </row>
    <row r="1124" spans="1:10" x14ac:dyDescent="0.25">
      <c r="A1124" s="123" t="s">
        <v>758</v>
      </c>
      <c r="B1124" s="92" t="s">
        <v>2433</v>
      </c>
      <c r="C1124" s="123" t="s">
        <v>251</v>
      </c>
      <c r="D1124" s="123" t="s">
        <v>2434</v>
      </c>
      <c r="E1124" s="150" t="s">
        <v>10</v>
      </c>
      <c r="F1124" s="150"/>
      <c r="G1124" s="93" t="s">
        <v>301</v>
      </c>
      <c r="H1124" s="94">
        <v>3</v>
      </c>
      <c r="I1124" s="95">
        <v>21.91</v>
      </c>
      <c r="J1124" s="95">
        <v>65.73</v>
      </c>
    </row>
    <row r="1125" spans="1:10" ht="26.4" x14ac:dyDescent="0.25">
      <c r="A1125" s="123" t="s">
        <v>758</v>
      </c>
      <c r="B1125" s="92" t="s">
        <v>1455</v>
      </c>
      <c r="C1125" s="123" t="s">
        <v>251</v>
      </c>
      <c r="D1125" s="123" t="s">
        <v>1456</v>
      </c>
      <c r="E1125" s="150" t="s">
        <v>10</v>
      </c>
      <c r="F1125" s="150"/>
      <c r="G1125" s="93" t="s">
        <v>230</v>
      </c>
      <c r="H1125" s="94">
        <v>3</v>
      </c>
      <c r="I1125" s="95">
        <v>13.42</v>
      </c>
      <c r="J1125" s="95">
        <v>40.26</v>
      </c>
    </row>
    <row r="1126" spans="1:10" ht="26.4" x14ac:dyDescent="0.25">
      <c r="A1126" s="123" t="s">
        <v>758</v>
      </c>
      <c r="B1126" s="92" t="s">
        <v>2454</v>
      </c>
      <c r="C1126" s="123" t="s">
        <v>251</v>
      </c>
      <c r="D1126" s="123" t="s">
        <v>2455</v>
      </c>
      <c r="E1126" s="150" t="s">
        <v>10</v>
      </c>
      <c r="F1126" s="150"/>
      <c r="G1126" s="93" t="s">
        <v>230</v>
      </c>
      <c r="H1126" s="94">
        <v>5</v>
      </c>
      <c r="I1126" s="95">
        <v>3.59</v>
      </c>
      <c r="J1126" s="95">
        <v>17.95</v>
      </c>
    </row>
    <row r="1127" spans="1:10" ht="26.4" x14ac:dyDescent="0.25">
      <c r="A1127" s="123" t="s">
        <v>758</v>
      </c>
      <c r="B1127" s="92" t="s">
        <v>2441</v>
      </c>
      <c r="C1127" s="123" t="s">
        <v>251</v>
      </c>
      <c r="D1127" s="123" t="s">
        <v>2442</v>
      </c>
      <c r="E1127" s="150" t="s">
        <v>10</v>
      </c>
      <c r="F1127" s="150"/>
      <c r="G1127" s="93" t="s">
        <v>230</v>
      </c>
      <c r="H1127" s="94">
        <v>12.5</v>
      </c>
      <c r="I1127" s="95">
        <v>20.09</v>
      </c>
      <c r="J1127" s="95">
        <v>251.12</v>
      </c>
    </row>
    <row r="1128" spans="1:10" ht="26.4" x14ac:dyDescent="0.25">
      <c r="A1128" s="123" t="s">
        <v>758</v>
      </c>
      <c r="B1128" s="92" t="s">
        <v>2456</v>
      </c>
      <c r="C1128" s="123" t="s">
        <v>251</v>
      </c>
      <c r="D1128" s="123" t="s">
        <v>2457</v>
      </c>
      <c r="E1128" s="150" t="s">
        <v>10</v>
      </c>
      <c r="F1128" s="150"/>
      <c r="G1128" s="93" t="s">
        <v>230</v>
      </c>
      <c r="H1128" s="94">
        <v>11</v>
      </c>
      <c r="I1128" s="95">
        <v>25.1</v>
      </c>
      <c r="J1128" s="95">
        <v>276.10000000000002</v>
      </c>
    </row>
    <row r="1129" spans="1:10" x14ac:dyDescent="0.25">
      <c r="A1129" s="126"/>
      <c r="B1129" s="126"/>
      <c r="C1129" s="126"/>
      <c r="D1129" s="126"/>
      <c r="E1129" s="126" t="s">
        <v>740</v>
      </c>
      <c r="F1129" s="90">
        <v>251.5576323987539</v>
      </c>
      <c r="G1129" s="126" t="s">
        <v>741</v>
      </c>
      <c r="H1129" s="90">
        <v>281.39</v>
      </c>
      <c r="I1129" s="126" t="s">
        <v>742</v>
      </c>
      <c r="J1129" s="90">
        <v>532.95000000000005</v>
      </c>
    </row>
    <row r="1130" spans="1:10" x14ac:dyDescent="0.25">
      <c r="A1130" s="126"/>
      <c r="B1130" s="126"/>
      <c r="C1130" s="126"/>
      <c r="D1130" s="126"/>
      <c r="E1130" s="126" t="s">
        <v>743</v>
      </c>
      <c r="F1130" s="90">
        <v>407.56</v>
      </c>
      <c r="G1130" s="126"/>
      <c r="H1130" s="149" t="s">
        <v>744</v>
      </c>
      <c r="I1130" s="149"/>
      <c r="J1130" s="90">
        <v>2411.31</v>
      </c>
    </row>
    <row r="1131" spans="1:10" ht="14.4" thickBot="1" x14ac:dyDescent="0.3">
      <c r="A1131" s="119"/>
      <c r="B1131" s="119"/>
      <c r="C1131" s="119"/>
      <c r="D1131" s="119"/>
      <c r="E1131" s="119"/>
      <c r="F1131" s="119"/>
      <c r="G1131" s="119" t="s">
        <v>745</v>
      </c>
      <c r="H1131" s="91">
        <v>6</v>
      </c>
      <c r="I1131" s="119" t="s">
        <v>746</v>
      </c>
      <c r="J1131" s="120">
        <v>14467.86</v>
      </c>
    </row>
    <row r="1132" spans="1:10" ht="14.4" thickTop="1" x14ac:dyDescent="0.25">
      <c r="A1132" s="4"/>
      <c r="B1132" s="4"/>
      <c r="C1132" s="4"/>
      <c r="D1132" s="4"/>
      <c r="E1132" s="4"/>
      <c r="F1132" s="4"/>
      <c r="G1132" s="4"/>
      <c r="H1132" s="4"/>
      <c r="I1132" s="4"/>
      <c r="J1132" s="4"/>
    </row>
    <row r="1133" spans="1:10" x14ac:dyDescent="0.25">
      <c r="A1133" s="116" t="s">
        <v>191</v>
      </c>
      <c r="B1133" s="116"/>
      <c r="C1133" s="116"/>
      <c r="D1133" s="116" t="s">
        <v>192</v>
      </c>
      <c r="E1133" s="116"/>
      <c r="F1133" s="138"/>
      <c r="G1133" s="138"/>
      <c r="H1133" s="82"/>
      <c r="I1133" s="116"/>
      <c r="J1133" s="80">
        <v>8823.41</v>
      </c>
    </row>
    <row r="1134" spans="1:10" x14ac:dyDescent="0.25">
      <c r="A1134" s="117" t="s">
        <v>423</v>
      </c>
      <c r="B1134" s="97" t="s">
        <v>1</v>
      </c>
      <c r="C1134" s="117" t="s">
        <v>206</v>
      </c>
      <c r="D1134" s="117" t="s">
        <v>0</v>
      </c>
      <c r="E1134" s="141" t="s">
        <v>3</v>
      </c>
      <c r="F1134" s="141"/>
      <c r="G1134" s="98" t="s">
        <v>207</v>
      </c>
      <c r="H1134" s="97" t="s">
        <v>208</v>
      </c>
      <c r="I1134" s="97" t="s">
        <v>209</v>
      </c>
      <c r="J1134" s="97" t="s">
        <v>167</v>
      </c>
    </row>
    <row r="1135" spans="1:10" ht="26.4" x14ac:dyDescent="0.25">
      <c r="A1135" s="124" t="s">
        <v>717</v>
      </c>
      <c r="B1135" s="2" t="s">
        <v>424</v>
      </c>
      <c r="C1135" s="124" t="s">
        <v>251</v>
      </c>
      <c r="D1135" s="124" t="s">
        <v>425</v>
      </c>
      <c r="E1135" s="151" t="s">
        <v>913</v>
      </c>
      <c r="F1135" s="151"/>
      <c r="G1135" s="3" t="s">
        <v>2</v>
      </c>
      <c r="H1135" s="85">
        <v>1</v>
      </c>
      <c r="I1135" s="83">
        <v>119.69</v>
      </c>
      <c r="J1135" s="83">
        <v>119.69</v>
      </c>
    </row>
    <row r="1136" spans="1:10" ht="26.4" x14ac:dyDescent="0.25">
      <c r="A1136" s="125" t="s">
        <v>719</v>
      </c>
      <c r="B1136" s="86" t="s">
        <v>938</v>
      </c>
      <c r="C1136" s="125" t="s">
        <v>251</v>
      </c>
      <c r="D1136" s="125" t="s">
        <v>939</v>
      </c>
      <c r="E1136" s="152" t="s">
        <v>4</v>
      </c>
      <c r="F1136" s="152"/>
      <c r="G1136" s="87" t="s">
        <v>5</v>
      </c>
      <c r="H1136" s="88">
        <v>0.4546</v>
      </c>
      <c r="I1136" s="89">
        <v>15.83</v>
      </c>
      <c r="J1136" s="89">
        <v>7.19</v>
      </c>
    </row>
    <row r="1137" spans="1:10" ht="26.4" x14ac:dyDescent="0.25">
      <c r="A1137" s="125" t="s">
        <v>719</v>
      </c>
      <c r="B1137" s="86" t="s">
        <v>920</v>
      </c>
      <c r="C1137" s="125" t="s">
        <v>251</v>
      </c>
      <c r="D1137" s="125" t="s">
        <v>921</v>
      </c>
      <c r="E1137" s="152" t="s">
        <v>4</v>
      </c>
      <c r="F1137" s="152"/>
      <c r="G1137" s="87" t="s">
        <v>5</v>
      </c>
      <c r="H1137" s="88">
        <v>0.4546</v>
      </c>
      <c r="I1137" s="89">
        <v>20.23</v>
      </c>
      <c r="J1137" s="89">
        <v>9.19</v>
      </c>
    </row>
    <row r="1138" spans="1:10" x14ac:dyDescent="0.25">
      <c r="A1138" s="123" t="s">
        <v>758</v>
      </c>
      <c r="B1138" s="92" t="s">
        <v>940</v>
      </c>
      <c r="C1138" s="123" t="s">
        <v>251</v>
      </c>
      <c r="D1138" s="123" t="s">
        <v>941</v>
      </c>
      <c r="E1138" s="150" t="s">
        <v>10</v>
      </c>
      <c r="F1138" s="150"/>
      <c r="G1138" s="93" t="s">
        <v>2</v>
      </c>
      <c r="H1138" s="94">
        <v>1.5900000000000001E-2</v>
      </c>
      <c r="I1138" s="95">
        <v>16.59</v>
      </c>
      <c r="J1138" s="95">
        <v>0.26</v>
      </c>
    </row>
    <row r="1139" spans="1:10" x14ac:dyDescent="0.25">
      <c r="A1139" s="123" t="s">
        <v>758</v>
      </c>
      <c r="B1139" s="92" t="s">
        <v>1104</v>
      </c>
      <c r="C1139" s="123" t="s">
        <v>251</v>
      </c>
      <c r="D1139" s="123" t="s">
        <v>1105</v>
      </c>
      <c r="E1139" s="150" t="s">
        <v>10</v>
      </c>
      <c r="F1139" s="150"/>
      <c r="G1139" s="93" t="s">
        <v>2</v>
      </c>
      <c r="H1139" s="94">
        <v>1</v>
      </c>
      <c r="I1139" s="95">
        <v>103.05</v>
      </c>
      <c r="J1139" s="95">
        <v>103.05</v>
      </c>
    </row>
    <row r="1140" spans="1:10" x14ac:dyDescent="0.25">
      <c r="A1140" s="126"/>
      <c r="B1140" s="126"/>
      <c r="C1140" s="126"/>
      <c r="D1140" s="126"/>
      <c r="E1140" s="126" t="s">
        <v>740</v>
      </c>
      <c r="F1140" s="90">
        <v>5.541395261021429</v>
      </c>
      <c r="G1140" s="126" t="s">
        <v>741</v>
      </c>
      <c r="H1140" s="90">
        <v>6.2</v>
      </c>
      <c r="I1140" s="126" t="s">
        <v>742</v>
      </c>
      <c r="J1140" s="90">
        <v>11.74</v>
      </c>
    </row>
    <row r="1141" spans="1:10" x14ac:dyDescent="0.25">
      <c r="A1141" s="126"/>
      <c r="B1141" s="126"/>
      <c r="C1141" s="126"/>
      <c r="D1141" s="126"/>
      <c r="E1141" s="126" t="s">
        <v>743</v>
      </c>
      <c r="F1141" s="90">
        <v>24.34</v>
      </c>
      <c r="G1141" s="126"/>
      <c r="H1141" s="149" t="s">
        <v>744</v>
      </c>
      <c r="I1141" s="149"/>
      <c r="J1141" s="90">
        <v>144.03</v>
      </c>
    </row>
    <row r="1142" spans="1:10" ht="14.4" thickBot="1" x14ac:dyDescent="0.3">
      <c r="A1142" s="119"/>
      <c r="B1142" s="119"/>
      <c r="C1142" s="119"/>
      <c r="D1142" s="119"/>
      <c r="E1142" s="119"/>
      <c r="F1142" s="119"/>
      <c r="G1142" s="119" t="s">
        <v>745</v>
      </c>
      <c r="H1142" s="91">
        <v>1</v>
      </c>
      <c r="I1142" s="119" t="s">
        <v>746</v>
      </c>
      <c r="J1142" s="120">
        <v>144.03</v>
      </c>
    </row>
    <row r="1143" spans="1:10" ht="14.4" thickTop="1" x14ac:dyDescent="0.25">
      <c r="A1143" s="4"/>
      <c r="B1143" s="4"/>
      <c r="C1143" s="4"/>
      <c r="D1143" s="4"/>
      <c r="E1143" s="4"/>
      <c r="F1143" s="4"/>
      <c r="G1143" s="4"/>
      <c r="H1143" s="4"/>
      <c r="I1143" s="4"/>
      <c r="J1143" s="4"/>
    </row>
    <row r="1144" spans="1:10" x14ac:dyDescent="0.25">
      <c r="A1144" s="117" t="s">
        <v>426</v>
      </c>
      <c r="B1144" s="97" t="s">
        <v>1</v>
      </c>
      <c r="C1144" s="117" t="s">
        <v>206</v>
      </c>
      <c r="D1144" s="117" t="s">
        <v>0</v>
      </c>
      <c r="E1144" s="141" t="s">
        <v>3</v>
      </c>
      <c r="F1144" s="141"/>
      <c r="G1144" s="98" t="s">
        <v>207</v>
      </c>
      <c r="H1144" s="97" t="s">
        <v>208</v>
      </c>
      <c r="I1144" s="97" t="s">
        <v>209</v>
      </c>
      <c r="J1144" s="97" t="s">
        <v>167</v>
      </c>
    </row>
    <row r="1145" spans="1:10" ht="26.4" x14ac:dyDescent="0.25">
      <c r="A1145" s="124" t="s">
        <v>717</v>
      </c>
      <c r="B1145" s="2" t="s">
        <v>427</v>
      </c>
      <c r="C1145" s="124" t="s">
        <v>251</v>
      </c>
      <c r="D1145" s="124" t="s">
        <v>428</v>
      </c>
      <c r="E1145" s="151" t="s">
        <v>913</v>
      </c>
      <c r="F1145" s="151"/>
      <c r="G1145" s="3" t="s">
        <v>2</v>
      </c>
      <c r="H1145" s="85">
        <v>1</v>
      </c>
      <c r="I1145" s="83">
        <v>23.85</v>
      </c>
      <c r="J1145" s="83">
        <v>23.85</v>
      </c>
    </row>
    <row r="1146" spans="1:10" ht="26.4" x14ac:dyDescent="0.25">
      <c r="A1146" s="125" t="s">
        <v>719</v>
      </c>
      <c r="B1146" s="86" t="s">
        <v>920</v>
      </c>
      <c r="C1146" s="125" t="s">
        <v>251</v>
      </c>
      <c r="D1146" s="125" t="s">
        <v>921</v>
      </c>
      <c r="E1146" s="152" t="s">
        <v>4</v>
      </c>
      <c r="F1146" s="152"/>
      <c r="G1146" s="87" t="s">
        <v>5</v>
      </c>
      <c r="H1146" s="88">
        <v>7.1900000000000006E-2</v>
      </c>
      <c r="I1146" s="89">
        <v>20.23</v>
      </c>
      <c r="J1146" s="89">
        <v>1.45</v>
      </c>
    </row>
    <row r="1147" spans="1:10" ht="26.4" x14ac:dyDescent="0.25">
      <c r="A1147" s="125" t="s">
        <v>719</v>
      </c>
      <c r="B1147" s="86" t="s">
        <v>938</v>
      </c>
      <c r="C1147" s="125" t="s">
        <v>251</v>
      </c>
      <c r="D1147" s="125" t="s">
        <v>939</v>
      </c>
      <c r="E1147" s="152" t="s">
        <v>4</v>
      </c>
      <c r="F1147" s="152"/>
      <c r="G1147" s="87" t="s">
        <v>5</v>
      </c>
      <c r="H1147" s="88">
        <v>7.1900000000000006E-2</v>
      </c>
      <c r="I1147" s="89">
        <v>15.83</v>
      </c>
      <c r="J1147" s="89">
        <v>1.1299999999999999</v>
      </c>
    </row>
    <row r="1148" spans="1:10" x14ac:dyDescent="0.25">
      <c r="A1148" s="123" t="s">
        <v>758</v>
      </c>
      <c r="B1148" s="92" t="s">
        <v>940</v>
      </c>
      <c r="C1148" s="123" t="s">
        <v>251</v>
      </c>
      <c r="D1148" s="123" t="s">
        <v>941</v>
      </c>
      <c r="E1148" s="150" t="s">
        <v>10</v>
      </c>
      <c r="F1148" s="150"/>
      <c r="G1148" s="93" t="s">
        <v>2</v>
      </c>
      <c r="H1148" s="94">
        <v>8.3999999999999995E-3</v>
      </c>
      <c r="I1148" s="95">
        <v>16.59</v>
      </c>
      <c r="J1148" s="95">
        <v>0.13</v>
      </c>
    </row>
    <row r="1149" spans="1:10" ht="26.4" x14ac:dyDescent="0.25">
      <c r="A1149" s="123" t="s">
        <v>758</v>
      </c>
      <c r="B1149" s="92" t="s">
        <v>1106</v>
      </c>
      <c r="C1149" s="123" t="s">
        <v>251</v>
      </c>
      <c r="D1149" s="123" t="s">
        <v>1107</v>
      </c>
      <c r="E1149" s="150" t="s">
        <v>10</v>
      </c>
      <c r="F1149" s="150"/>
      <c r="G1149" s="93" t="s">
        <v>2</v>
      </c>
      <c r="H1149" s="94">
        <v>1</v>
      </c>
      <c r="I1149" s="95">
        <v>21.14</v>
      </c>
      <c r="J1149" s="95">
        <v>21.14</v>
      </c>
    </row>
    <row r="1150" spans="1:10" x14ac:dyDescent="0.25">
      <c r="A1150" s="126"/>
      <c r="B1150" s="126"/>
      <c r="C1150" s="126"/>
      <c r="D1150" s="126"/>
      <c r="E1150" s="126" t="s">
        <v>740</v>
      </c>
      <c r="F1150" s="90">
        <v>0.87321816293778909</v>
      </c>
      <c r="G1150" s="126" t="s">
        <v>741</v>
      </c>
      <c r="H1150" s="90">
        <v>0.98</v>
      </c>
      <c r="I1150" s="126" t="s">
        <v>742</v>
      </c>
      <c r="J1150" s="90">
        <v>1.85</v>
      </c>
    </row>
    <row r="1151" spans="1:10" x14ac:dyDescent="0.25">
      <c r="A1151" s="126"/>
      <c r="B1151" s="126"/>
      <c r="C1151" s="126"/>
      <c r="D1151" s="126"/>
      <c r="E1151" s="126" t="s">
        <v>743</v>
      </c>
      <c r="F1151" s="90">
        <v>4.8499999999999996</v>
      </c>
      <c r="G1151" s="126"/>
      <c r="H1151" s="149" t="s">
        <v>744</v>
      </c>
      <c r="I1151" s="149"/>
      <c r="J1151" s="90">
        <v>28.7</v>
      </c>
    </row>
    <row r="1152" spans="1:10" ht="14.4" thickBot="1" x14ac:dyDescent="0.3">
      <c r="A1152" s="119"/>
      <c r="B1152" s="119"/>
      <c r="C1152" s="119"/>
      <c r="D1152" s="119"/>
      <c r="E1152" s="119"/>
      <c r="F1152" s="119"/>
      <c r="G1152" s="119" t="s">
        <v>745</v>
      </c>
      <c r="H1152" s="91">
        <v>4</v>
      </c>
      <c r="I1152" s="119" t="s">
        <v>746</v>
      </c>
      <c r="J1152" s="120">
        <v>114.8</v>
      </c>
    </row>
    <row r="1153" spans="1:10" ht="14.4" thickTop="1" x14ac:dyDescent="0.25">
      <c r="A1153" s="4"/>
      <c r="B1153" s="4"/>
      <c r="C1153" s="4"/>
      <c r="D1153" s="4"/>
      <c r="E1153" s="4"/>
      <c r="F1153" s="4"/>
      <c r="G1153" s="4"/>
      <c r="H1153" s="4"/>
      <c r="I1153" s="4"/>
      <c r="J1153" s="4"/>
    </row>
    <row r="1154" spans="1:10" x14ac:dyDescent="0.25">
      <c r="A1154" s="117" t="s">
        <v>429</v>
      </c>
      <c r="B1154" s="97" t="s">
        <v>1</v>
      </c>
      <c r="C1154" s="117" t="s">
        <v>206</v>
      </c>
      <c r="D1154" s="117" t="s">
        <v>0</v>
      </c>
      <c r="E1154" s="141" t="s">
        <v>3</v>
      </c>
      <c r="F1154" s="141"/>
      <c r="G1154" s="98" t="s">
        <v>207</v>
      </c>
      <c r="H1154" s="97" t="s">
        <v>208</v>
      </c>
      <c r="I1154" s="97" t="s">
        <v>209</v>
      </c>
      <c r="J1154" s="97" t="s">
        <v>167</v>
      </c>
    </row>
    <row r="1155" spans="1:10" ht="39.6" x14ac:dyDescent="0.25">
      <c r="A1155" s="124" t="s">
        <v>717</v>
      </c>
      <c r="B1155" s="2" t="s">
        <v>430</v>
      </c>
      <c r="C1155" s="124" t="s">
        <v>251</v>
      </c>
      <c r="D1155" s="124" t="s">
        <v>431</v>
      </c>
      <c r="E1155" s="151" t="s">
        <v>913</v>
      </c>
      <c r="F1155" s="151"/>
      <c r="G1155" s="3" t="s">
        <v>2</v>
      </c>
      <c r="H1155" s="85">
        <v>1</v>
      </c>
      <c r="I1155" s="83">
        <v>41.94</v>
      </c>
      <c r="J1155" s="83">
        <v>41.94</v>
      </c>
    </row>
    <row r="1156" spans="1:10" ht="39.6" x14ac:dyDescent="0.25">
      <c r="A1156" s="125" t="s">
        <v>719</v>
      </c>
      <c r="B1156" s="86" t="s">
        <v>1108</v>
      </c>
      <c r="C1156" s="125" t="s">
        <v>251</v>
      </c>
      <c r="D1156" s="125" t="s">
        <v>1109</v>
      </c>
      <c r="E1156" s="152" t="s">
        <v>913</v>
      </c>
      <c r="F1156" s="152"/>
      <c r="G1156" s="87" t="s">
        <v>2</v>
      </c>
      <c r="H1156" s="88">
        <v>2</v>
      </c>
      <c r="I1156" s="89">
        <v>4.7</v>
      </c>
      <c r="J1156" s="89">
        <v>9.4</v>
      </c>
    </row>
    <row r="1157" spans="1:10" ht="26.4" x14ac:dyDescent="0.25">
      <c r="A1157" s="125" t="s">
        <v>719</v>
      </c>
      <c r="B1157" s="86" t="s">
        <v>1110</v>
      </c>
      <c r="C1157" s="125" t="s">
        <v>251</v>
      </c>
      <c r="D1157" s="125" t="s">
        <v>1111</v>
      </c>
      <c r="E1157" s="152" t="s">
        <v>913</v>
      </c>
      <c r="F1157" s="152"/>
      <c r="G1157" s="87" t="s">
        <v>2</v>
      </c>
      <c r="H1157" s="88">
        <v>1</v>
      </c>
      <c r="I1157" s="89">
        <v>32.54</v>
      </c>
      <c r="J1157" s="89">
        <v>32.54</v>
      </c>
    </row>
    <row r="1158" spans="1:10" x14ac:dyDescent="0.25">
      <c r="A1158" s="126"/>
      <c r="B1158" s="126"/>
      <c r="C1158" s="126"/>
      <c r="D1158" s="126"/>
      <c r="E1158" s="126" t="s">
        <v>740</v>
      </c>
      <c r="F1158" s="90">
        <v>2.9689418000000001</v>
      </c>
      <c r="G1158" s="126" t="s">
        <v>741</v>
      </c>
      <c r="H1158" s="90">
        <v>3.32</v>
      </c>
      <c r="I1158" s="126" t="s">
        <v>742</v>
      </c>
      <c r="J1158" s="90">
        <v>6.29</v>
      </c>
    </row>
    <row r="1159" spans="1:10" x14ac:dyDescent="0.25">
      <c r="A1159" s="126"/>
      <c r="B1159" s="126"/>
      <c r="C1159" s="126"/>
      <c r="D1159" s="126"/>
      <c r="E1159" s="126" t="s">
        <v>743</v>
      </c>
      <c r="F1159" s="90">
        <v>8.5299999999999994</v>
      </c>
      <c r="G1159" s="126"/>
      <c r="H1159" s="149" t="s">
        <v>744</v>
      </c>
      <c r="I1159" s="149"/>
      <c r="J1159" s="90">
        <v>50.47</v>
      </c>
    </row>
    <row r="1160" spans="1:10" ht="14.4" thickBot="1" x14ac:dyDescent="0.3">
      <c r="A1160" s="119"/>
      <c r="B1160" s="119"/>
      <c r="C1160" s="119"/>
      <c r="D1160" s="119"/>
      <c r="E1160" s="119"/>
      <c r="F1160" s="119"/>
      <c r="G1160" s="119" t="s">
        <v>745</v>
      </c>
      <c r="H1160" s="91">
        <v>10</v>
      </c>
      <c r="I1160" s="119" t="s">
        <v>746</v>
      </c>
      <c r="J1160" s="120">
        <v>504.7</v>
      </c>
    </row>
    <row r="1161" spans="1:10" ht="14.4" thickTop="1" x14ac:dyDescent="0.25">
      <c r="A1161" s="4"/>
      <c r="B1161" s="4"/>
      <c r="C1161" s="4"/>
      <c r="D1161" s="4"/>
      <c r="E1161" s="4"/>
      <c r="F1161" s="4"/>
      <c r="G1161" s="4"/>
      <c r="H1161" s="4"/>
      <c r="I1161" s="4"/>
      <c r="J1161" s="4"/>
    </row>
    <row r="1162" spans="1:10" x14ac:dyDescent="0.25">
      <c r="A1162" s="117" t="s">
        <v>432</v>
      </c>
      <c r="B1162" s="97" t="s">
        <v>1</v>
      </c>
      <c r="C1162" s="117" t="s">
        <v>206</v>
      </c>
      <c r="D1162" s="117" t="s">
        <v>0</v>
      </c>
      <c r="E1162" s="141" t="s">
        <v>3</v>
      </c>
      <c r="F1162" s="141"/>
      <c r="G1162" s="98" t="s">
        <v>207</v>
      </c>
      <c r="H1162" s="97" t="s">
        <v>208</v>
      </c>
      <c r="I1162" s="97" t="s">
        <v>209</v>
      </c>
      <c r="J1162" s="97" t="s">
        <v>167</v>
      </c>
    </row>
    <row r="1163" spans="1:10" ht="39.6" x14ac:dyDescent="0.25">
      <c r="A1163" s="124" t="s">
        <v>717</v>
      </c>
      <c r="B1163" s="2" t="s">
        <v>433</v>
      </c>
      <c r="C1163" s="124" t="s">
        <v>251</v>
      </c>
      <c r="D1163" s="124" t="s">
        <v>434</v>
      </c>
      <c r="E1163" s="151" t="s">
        <v>913</v>
      </c>
      <c r="F1163" s="151"/>
      <c r="G1163" s="3" t="s">
        <v>2</v>
      </c>
      <c r="H1163" s="85">
        <v>1</v>
      </c>
      <c r="I1163" s="83">
        <v>21.41</v>
      </c>
      <c r="J1163" s="83">
        <v>21.41</v>
      </c>
    </row>
    <row r="1164" spans="1:10" ht="26.4" x14ac:dyDescent="0.25">
      <c r="A1164" s="125" t="s">
        <v>719</v>
      </c>
      <c r="B1164" s="86" t="s">
        <v>920</v>
      </c>
      <c r="C1164" s="125" t="s">
        <v>251</v>
      </c>
      <c r="D1164" s="125" t="s">
        <v>921</v>
      </c>
      <c r="E1164" s="152" t="s">
        <v>4</v>
      </c>
      <c r="F1164" s="152"/>
      <c r="G1164" s="87" t="s">
        <v>5</v>
      </c>
      <c r="H1164" s="88">
        <v>7.9500000000000001E-2</v>
      </c>
      <c r="I1164" s="89">
        <v>20.23</v>
      </c>
      <c r="J1164" s="89">
        <v>1.6</v>
      </c>
    </row>
    <row r="1165" spans="1:10" ht="26.4" x14ac:dyDescent="0.25">
      <c r="A1165" s="125" t="s">
        <v>719</v>
      </c>
      <c r="B1165" s="86" t="s">
        <v>938</v>
      </c>
      <c r="C1165" s="125" t="s">
        <v>251</v>
      </c>
      <c r="D1165" s="125" t="s">
        <v>939</v>
      </c>
      <c r="E1165" s="152" t="s">
        <v>4</v>
      </c>
      <c r="F1165" s="152"/>
      <c r="G1165" s="87" t="s">
        <v>5</v>
      </c>
      <c r="H1165" s="88">
        <v>7.9500000000000001E-2</v>
      </c>
      <c r="I1165" s="89">
        <v>15.83</v>
      </c>
      <c r="J1165" s="89">
        <v>1.25</v>
      </c>
    </row>
    <row r="1166" spans="1:10" x14ac:dyDescent="0.25">
      <c r="A1166" s="123" t="s">
        <v>758</v>
      </c>
      <c r="B1166" s="92" t="s">
        <v>1112</v>
      </c>
      <c r="C1166" s="123" t="s">
        <v>251</v>
      </c>
      <c r="D1166" s="123" t="s">
        <v>1113</v>
      </c>
      <c r="E1166" s="150" t="s">
        <v>10</v>
      </c>
      <c r="F1166" s="150"/>
      <c r="G1166" s="93" t="s">
        <v>2</v>
      </c>
      <c r="H1166" s="94">
        <v>0.04</v>
      </c>
      <c r="I1166" s="95">
        <v>19.53</v>
      </c>
      <c r="J1166" s="95">
        <v>0.78</v>
      </c>
    </row>
    <row r="1167" spans="1:10" x14ac:dyDescent="0.25">
      <c r="A1167" s="123" t="s">
        <v>758</v>
      </c>
      <c r="B1167" s="92" t="s">
        <v>1114</v>
      </c>
      <c r="C1167" s="123" t="s">
        <v>251</v>
      </c>
      <c r="D1167" s="123" t="s">
        <v>1115</v>
      </c>
      <c r="E1167" s="150" t="s">
        <v>10</v>
      </c>
      <c r="F1167" s="150"/>
      <c r="G1167" s="93" t="s">
        <v>2</v>
      </c>
      <c r="H1167" s="94">
        <v>8.0000000000000002E-3</v>
      </c>
      <c r="I1167" s="95">
        <v>1.91</v>
      </c>
      <c r="J1167" s="95">
        <v>0.01</v>
      </c>
    </row>
    <row r="1168" spans="1:10" ht="26.4" x14ac:dyDescent="0.25">
      <c r="A1168" s="123" t="s">
        <v>758</v>
      </c>
      <c r="B1168" s="92" t="s">
        <v>1116</v>
      </c>
      <c r="C1168" s="123" t="s">
        <v>251</v>
      </c>
      <c r="D1168" s="123" t="s">
        <v>1117</v>
      </c>
      <c r="E1168" s="150" t="s">
        <v>10</v>
      </c>
      <c r="F1168" s="150"/>
      <c r="G1168" s="93" t="s">
        <v>2</v>
      </c>
      <c r="H1168" s="94">
        <v>1</v>
      </c>
      <c r="I1168" s="95">
        <v>17.13</v>
      </c>
      <c r="J1168" s="95">
        <v>17.13</v>
      </c>
    </row>
    <row r="1169" spans="1:10" x14ac:dyDescent="0.25">
      <c r="A1169" s="123" t="s">
        <v>758</v>
      </c>
      <c r="B1169" s="92" t="s">
        <v>1118</v>
      </c>
      <c r="C1169" s="123" t="s">
        <v>251</v>
      </c>
      <c r="D1169" s="123" t="s">
        <v>1119</v>
      </c>
      <c r="E1169" s="150" t="s">
        <v>10</v>
      </c>
      <c r="F1169" s="150"/>
      <c r="G1169" s="93" t="s">
        <v>2</v>
      </c>
      <c r="H1169" s="94">
        <v>9.4999999999999998E-3</v>
      </c>
      <c r="I1169" s="95">
        <v>67.819999999999993</v>
      </c>
      <c r="J1169" s="95">
        <v>0.64</v>
      </c>
    </row>
    <row r="1170" spans="1:10" x14ac:dyDescent="0.25">
      <c r="A1170" s="126"/>
      <c r="B1170" s="126"/>
      <c r="C1170" s="126"/>
      <c r="D1170" s="126"/>
      <c r="E1170" s="126" t="s">
        <v>740</v>
      </c>
      <c r="F1170" s="90">
        <v>0.96762012649863116</v>
      </c>
      <c r="G1170" s="126" t="s">
        <v>741</v>
      </c>
      <c r="H1170" s="90">
        <v>1.08</v>
      </c>
      <c r="I1170" s="126" t="s">
        <v>742</v>
      </c>
      <c r="J1170" s="90">
        <v>2.0499999999999998</v>
      </c>
    </row>
    <row r="1171" spans="1:10" x14ac:dyDescent="0.25">
      <c r="A1171" s="126"/>
      <c r="B1171" s="126"/>
      <c r="C1171" s="126"/>
      <c r="D1171" s="126"/>
      <c r="E1171" s="126" t="s">
        <v>743</v>
      </c>
      <c r="F1171" s="90">
        <v>4.3499999999999996</v>
      </c>
      <c r="G1171" s="126"/>
      <c r="H1171" s="149" t="s">
        <v>744</v>
      </c>
      <c r="I1171" s="149"/>
      <c r="J1171" s="90">
        <v>25.76</v>
      </c>
    </row>
    <row r="1172" spans="1:10" ht="14.4" thickBot="1" x14ac:dyDescent="0.3">
      <c r="A1172" s="119"/>
      <c r="B1172" s="119"/>
      <c r="C1172" s="119"/>
      <c r="D1172" s="119"/>
      <c r="E1172" s="119"/>
      <c r="F1172" s="119"/>
      <c r="G1172" s="119" t="s">
        <v>745</v>
      </c>
      <c r="H1172" s="91">
        <v>2</v>
      </c>
      <c r="I1172" s="119" t="s">
        <v>746</v>
      </c>
      <c r="J1172" s="120">
        <v>51.52</v>
      </c>
    </row>
    <row r="1173" spans="1:10" ht="14.4" thickTop="1" x14ac:dyDescent="0.25">
      <c r="A1173" s="4"/>
      <c r="B1173" s="4"/>
      <c r="C1173" s="4"/>
      <c r="D1173" s="4"/>
      <c r="E1173" s="4"/>
      <c r="F1173" s="4"/>
      <c r="G1173" s="4"/>
      <c r="H1173" s="4"/>
      <c r="I1173" s="4"/>
      <c r="J1173" s="4"/>
    </row>
    <row r="1174" spans="1:10" x14ac:dyDescent="0.25">
      <c r="A1174" s="117" t="s">
        <v>435</v>
      </c>
      <c r="B1174" s="97" t="s">
        <v>1</v>
      </c>
      <c r="C1174" s="117" t="s">
        <v>206</v>
      </c>
      <c r="D1174" s="117" t="s">
        <v>0</v>
      </c>
      <c r="E1174" s="141" t="s">
        <v>3</v>
      </c>
      <c r="F1174" s="141"/>
      <c r="G1174" s="98" t="s">
        <v>207</v>
      </c>
      <c r="H1174" s="97" t="s">
        <v>208</v>
      </c>
      <c r="I1174" s="97" t="s">
        <v>209</v>
      </c>
      <c r="J1174" s="97" t="s">
        <v>167</v>
      </c>
    </row>
    <row r="1175" spans="1:10" ht="39.6" x14ac:dyDescent="0.25">
      <c r="A1175" s="124" t="s">
        <v>717</v>
      </c>
      <c r="B1175" s="2" t="s">
        <v>436</v>
      </c>
      <c r="C1175" s="124" t="s">
        <v>251</v>
      </c>
      <c r="D1175" s="124" t="s">
        <v>437</v>
      </c>
      <c r="E1175" s="151" t="s">
        <v>913</v>
      </c>
      <c r="F1175" s="151"/>
      <c r="G1175" s="3" t="s">
        <v>2</v>
      </c>
      <c r="H1175" s="85">
        <v>1</v>
      </c>
      <c r="I1175" s="83">
        <v>30.45</v>
      </c>
      <c r="J1175" s="83">
        <v>30.45</v>
      </c>
    </row>
    <row r="1176" spans="1:10" ht="26.4" x14ac:dyDescent="0.25">
      <c r="A1176" s="125" t="s">
        <v>719</v>
      </c>
      <c r="B1176" s="86" t="s">
        <v>920</v>
      </c>
      <c r="C1176" s="125" t="s">
        <v>251</v>
      </c>
      <c r="D1176" s="125" t="s">
        <v>921</v>
      </c>
      <c r="E1176" s="152" t="s">
        <v>4</v>
      </c>
      <c r="F1176" s="152"/>
      <c r="G1176" s="87" t="s">
        <v>5</v>
      </c>
      <c r="H1176" s="88">
        <v>8.8999999999999996E-2</v>
      </c>
      <c r="I1176" s="89">
        <v>20.23</v>
      </c>
      <c r="J1176" s="89">
        <v>1.8</v>
      </c>
    </row>
    <row r="1177" spans="1:10" ht="26.4" x14ac:dyDescent="0.25">
      <c r="A1177" s="125" t="s">
        <v>719</v>
      </c>
      <c r="B1177" s="86" t="s">
        <v>938</v>
      </c>
      <c r="C1177" s="125" t="s">
        <v>251</v>
      </c>
      <c r="D1177" s="125" t="s">
        <v>939</v>
      </c>
      <c r="E1177" s="152" t="s">
        <v>4</v>
      </c>
      <c r="F1177" s="152"/>
      <c r="G1177" s="87" t="s">
        <v>5</v>
      </c>
      <c r="H1177" s="88">
        <v>8.8999999999999996E-2</v>
      </c>
      <c r="I1177" s="89">
        <v>15.83</v>
      </c>
      <c r="J1177" s="89">
        <v>1.4</v>
      </c>
    </row>
    <row r="1178" spans="1:10" ht="26.4" x14ac:dyDescent="0.25">
      <c r="A1178" s="123" t="s">
        <v>758</v>
      </c>
      <c r="B1178" s="92" t="s">
        <v>1120</v>
      </c>
      <c r="C1178" s="123" t="s">
        <v>251</v>
      </c>
      <c r="D1178" s="123" t="s">
        <v>1121</v>
      </c>
      <c r="E1178" s="150" t="s">
        <v>10</v>
      </c>
      <c r="F1178" s="150"/>
      <c r="G1178" s="93" t="s">
        <v>2</v>
      </c>
      <c r="H1178" s="94">
        <v>1</v>
      </c>
      <c r="I1178" s="95">
        <v>23.65</v>
      </c>
      <c r="J1178" s="95">
        <v>23.65</v>
      </c>
    </row>
    <row r="1179" spans="1:10" x14ac:dyDescent="0.25">
      <c r="A1179" s="123" t="s">
        <v>758</v>
      </c>
      <c r="B1179" s="92" t="s">
        <v>1114</v>
      </c>
      <c r="C1179" s="123" t="s">
        <v>251</v>
      </c>
      <c r="D1179" s="123" t="s">
        <v>1115</v>
      </c>
      <c r="E1179" s="150" t="s">
        <v>10</v>
      </c>
      <c r="F1179" s="150"/>
      <c r="G1179" s="93" t="s">
        <v>2</v>
      </c>
      <c r="H1179" s="94">
        <v>5.9400000000000001E-2</v>
      </c>
      <c r="I1179" s="95">
        <v>1.91</v>
      </c>
      <c r="J1179" s="95">
        <v>0.11</v>
      </c>
    </row>
    <row r="1180" spans="1:10" ht="26.4" x14ac:dyDescent="0.25">
      <c r="A1180" s="123" t="s">
        <v>758</v>
      </c>
      <c r="B1180" s="92" t="s">
        <v>1122</v>
      </c>
      <c r="C1180" s="123" t="s">
        <v>251</v>
      </c>
      <c r="D1180" s="123" t="s">
        <v>1123</v>
      </c>
      <c r="E1180" s="150" t="s">
        <v>10</v>
      </c>
      <c r="F1180" s="150"/>
      <c r="G1180" s="93" t="s">
        <v>2</v>
      </c>
      <c r="H1180" s="94">
        <v>1.0800000000000001E-2</v>
      </c>
      <c r="I1180" s="95">
        <v>61.84</v>
      </c>
      <c r="J1180" s="95">
        <v>0.66</v>
      </c>
    </row>
    <row r="1181" spans="1:10" ht="26.4" x14ac:dyDescent="0.25">
      <c r="A1181" s="123" t="s">
        <v>758</v>
      </c>
      <c r="B1181" s="92" t="s">
        <v>761</v>
      </c>
      <c r="C1181" s="123" t="s">
        <v>251</v>
      </c>
      <c r="D1181" s="123" t="s">
        <v>762</v>
      </c>
      <c r="E1181" s="150" t="s">
        <v>10</v>
      </c>
      <c r="F1181" s="150"/>
      <c r="G1181" s="93" t="s">
        <v>2</v>
      </c>
      <c r="H1181" s="94">
        <v>8.3999999999999995E-3</v>
      </c>
      <c r="I1181" s="95">
        <v>337.34</v>
      </c>
      <c r="J1181" s="95">
        <v>2.83</v>
      </c>
    </row>
    <row r="1182" spans="1:10" x14ac:dyDescent="0.25">
      <c r="A1182" s="126"/>
      <c r="B1182" s="126"/>
      <c r="C1182" s="126"/>
      <c r="D1182" s="126"/>
      <c r="E1182" s="126" t="s">
        <v>740</v>
      </c>
      <c r="F1182" s="90">
        <v>1.0809024827716416</v>
      </c>
      <c r="G1182" s="126" t="s">
        <v>741</v>
      </c>
      <c r="H1182" s="90">
        <v>1.21</v>
      </c>
      <c r="I1182" s="126" t="s">
        <v>742</v>
      </c>
      <c r="J1182" s="90">
        <v>2.29</v>
      </c>
    </row>
    <row r="1183" spans="1:10" x14ac:dyDescent="0.25">
      <c r="A1183" s="126"/>
      <c r="B1183" s="126"/>
      <c r="C1183" s="126"/>
      <c r="D1183" s="126"/>
      <c r="E1183" s="126" t="s">
        <v>743</v>
      </c>
      <c r="F1183" s="90">
        <v>6.19</v>
      </c>
      <c r="G1183" s="126"/>
      <c r="H1183" s="149" t="s">
        <v>744</v>
      </c>
      <c r="I1183" s="149"/>
      <c r="J1183" s="90">
        <v>36.64</v>
      </c>
    </row>
    <row r="1184" spans="1:10" ht="14.4" thickBot="1" x14ac:dyDescent="0.3">
      <c r="A1184" s="119"/>
      <c r="B1184" s="119"/>
      <c r="C1184" s="119"/>
      <c r="D1184" s="119"/>
      <c r="E1184" s="119"/>
      <c r="F1184" s="119"/>
      <c r="G1184" s="119" t="s">
        <v>745</v>
      </c>
      <c r="H1184" s="91">
        <v>2</v>
      </c>
      <c r="I1184" s="119" t="s">
        <v>746</v>
      </c>
      <c r="J1184" s="120">
        <v>73.28</v>
      </c>
    </row>
    <row r="1185" spans="1:10" ht="14.4" thickTop="1" x14ac:dyDescent="0.25">
      <c r="A1185" s="4"/>
      <c r="B1185" s="4"/>
      <c r="C1185" s="4"/>
      <c r="D1185" s="4"/>
      <c r="E1185" s="4"/>
      <c r="F1185" s="4"/>
      <c r="G1185" s="4"/>
      <c r="H1185" s="4"/>
      <c r="I1185" s="4"/>
      <c r="J1185" s="4"/>
    </row>
    <row r="1186" spans="1:10" x14ac:dyDescent="0.25">
      <c r="A1186" s="117" t="s">
        <v>438</v>
      </c>
      <c r="B1186" s="97" t="s">
        <v>1</v>
      </c>
      <c r="C1186" s="117" t="s">
        <v>206</v>
      </c>
      <c r="D1186" s="117" t="s">
        <v>0</v>
      </c>
      <c r="E1186" s="141" t="s">
        <v>3</v>
      </c>
      <c r="F1186" s="141"/>
      <c r="G1186" s="98" t="s">
        <v>207</v>
      </c>
      <c r="H1186" s="97" t="s">
        <v>208</v>
      </c>
      <c r="I1186" s="97" t="s">
        <v>209</v>
      </c>
      <c r="J1186" s="97" t="s">
        <v>167</v>
      </c>
    </row>
    <row r="1187" spans="1:10" ht="39.6" x14ac:dyDescent="0.25">
      <c r="A1187" s="124" t="s">
        <v>717</v>
      </c>
      <c r="B1187" s="2" t="s">
        <v>439</v>
      </c>
      <c r="C1187" s="124" t="s">
        <v>251</v>
      </c>
      <c r="D1187" s="124" t="s">
        <v>440</v>
      </c>
      <c r="E1187" s="151" t="s">
        <v>913</v>
      </c>
      <c r="F1187" s="151"/>
      <c r="G1187" s="3" t="s">
        <v>2</v>
      </c>
      <c r="H1187" s="85">
        <v>1</v>
      </c>
      <c r="I1187" s="83">
        <v>7.8</v>
      </c>
      <c r="J1187" s="83">
        <v>7.8</v>
      </c>
    </row>
    <row r="1188" spans="1:10" ht="26.4" x14ac:dyDescent="0.25">
      <c r="A1188" s="125" t="s">
        <v>719</v>
      </c>
      <c r="B1188" s="86" t="s">
        <v>920</v>
      </c>
      <c r="C1188" s="125" t="s">
        <v>251</v>
      </c>
      <c r="D1188" s="125" t="s">
        <v>921</v>
      </c>
      <c r="E1188" s="152" t="s">
        <v>4</v>
      </c>
      <c r="F1188" s="152"/>
      <c r="G1188" s="87" t="s">
        <v>5</v>
      </c>
      <c r="H1188" s="88">
        <v>0.11899999999999999</v>
      </c>
      <c r="I1188" s="89">
        <v>20.23</v>
      </c>
      <c r="J1188" s="89">
        <v>2.4</v>
      </c>
    </row>
    <row r="1189" spans="1:10" ht="26.4" x14ac:dyDescent="0.25">
      <c r="A1189" s="125" t="s">
        <v>719</v>
      </c>
      <c r="B1189" s="86" t="s">
        <v>938</v>
      </c>
      <c r="C1189" s="125" t="s">
        <v>251</v>
      </c>
      <c r="D1189" s="125" t="s">
        <v>939</v>
      </c>
      <c r="E1189" s="152" t="s">
        <v>4</v>
      </c>
      <c r="F1189" s="152"/>
      <c r="G1189" s="87" t="s">
        <v>5</v>
      </c>
      <c r="H1189" s="88">
        <v>0.11899999999999999</v>
      </c>
      <c r="I1189" s="89">
        <v>15.83</v>
      </c>
      <c r="J1189" s="89">
        <v>1.88</v>
      </c>
    </row>
    <row r="1190" spans="1:10" x14ac:dyDescent="0.25">
      <c r="A1190" s="123" t="s">
        <v>758</v>
      </c>
      <c r="B1190" s="92" t="s">
        <v>1124</v>
      </c>
      <c r="C1190" s="123" t="s">
        <v>251</v>
      </c>
      <c r="D1190" s="123" t="s">
        <v>1125</v>
      </c>
      <c r="E1190" s="150" t="s">
        <v>10</v>
      </c>
      <c r="F1190" s="150"/>
      <c r="G1190" s="93" t="s">
        <v>2</v>
      </c>
      <c r="H1190" s="94">
        <v>8.9999999999999993E-3</v>
      </c>
      <c r="I1190" s="95">
        <v>59.86</v>
      </c>
      <c r="J1190" s="95">
        <v>0.53</v>
      </c>
    </row>
    <row r="1191" spans="1:10" ht="26.4" x14ac:dyDescent="0.25">
      <c r="A1191" s="123" t="s">
        <v>758</v>
      </c>
      <c r="B1191" s="92" t="s">
        <v>1126</v>
      </c>
      <c r="C1191" s="123" t="s">
        <v>251</v>
      </c>
      <c r="D1191" s="123" t="s">
        <v>1127</v>
      </c>
      <c r="E1191" s="150" t="s">
        <v>10</v>
      </c>
      <c r="F1191" s="150"/>
      <c r="G1191" s="93" t="s">
        <v>2</v>
      </c>
      <c r="H1191" s="94">
        <v>1</v>
      </c>
      <c r="I1191" s="95">
        <v>2.14</v>
      </c>
      <c r="J1191" s="95">
        <v>2.14</v>
      </c>
    </row>
    <row r="1192" spans="1:10" x14ac:dyDescent="0.25">
      <c r="A1192" s="123" t="s">
        <v>758</v>
      </c>
      <c r="B1192" s="92" t="s">
        <v>1114</v>
      </c>
      <c r="C1192" s="123" t="s">
        <v>251</v>
      </c>
      <c r="D1192" s="123" t="s">
        <v>1115</v>
      </c>
      <c r="E1192" s="150" t="s">
        <v>10</v>
      </c>
      <c r="F1192" s="150"/>
      <c r="G1192" s="93" t="s">
        <v>2</v>
      </c>
      <c r="H1192" s="94">
        <v>0.06</v>
      </c>
      <c r="I1192" s="95">
        <v>1.91</v>
      </c>
      <c r="J1192" s="95">
        <v>0.11</v>
      </c>
    </row>
    <row r="1193" spans="1:10" x14ac:dyDescent="0.25">
      <c r="A1193" s="123" t="s">
        <v>758</v>
      </c>
      <c r="B1193" s="92" t="s">
        <v>1118</v>
      </c>
      <c r="C1193" s="123" t="s">
        <v>251</v>
      </c>
      <c r="D1193" s="123" t="s">
        <v>1119</v>
      </c>
      <c r="E1193" s="150" t="s">
        <v>10</v>
      </c>
      <c r="F1193" s="150"/>
      <c r="G1193" s="93" t="s">
        <v>2</v>
      </c>
      <c r="H1193" s="94">
        <v>1.0999999999999999E-2</v>
      </c>
      <c r="I1193" s="95">
        <v>67.819999999999993</v>
      </c>
      <c r="J1193" s="95">
        <v>0.74</v>
      </c>
    </row>
    <row r="1194" spans="1:10" x14ac:dyDescent="0.25">
      <c r="A1194" s="126"/>
      <c r="B1194" s="126"/>
      <c r="C1194" s="126"/>
      <c r="D1194" s="126"/>
      <c r="E1194" s="126" t="s">
        <v>740</v>
      </c>
      <c r="F1194" s="90">
        <v>1.4443500424808835</v>
      </c>
      <c r="G1194" s="126" t="s">
        <v>741</v>
      </c>
      <c r="H1194" s="90">
        <v>1.62</v>
      </c>
      <c r="I1194" s="126" t="s">
        <v>742</v>
      </c>
      <c r="J1194" s="90">
        <v>3.06</v>
      </c>
    </row>
    <row r="1195" spans="1:10" x14ac:dyDescent="0.25">
      <c r="A1195" s="126"/>
      <c r="B1195" s="126"/>
      <c r="C1195" s="126"/>
      <c r="D1195" s="126"/>
      <c r="E1195" s="126" t="s">
        <v>743</v>
      </c>
      <c r="F1195" s="90">
        <v>1.58</v>
      </c>
      <c r="G1195" s="126"/>
      <c r="H1195" s="149" t="s">
        <v>744</v>
      </c>
      <c r="I1195" s="149"/>
      <c r="J1195" s="90">
        <v>9.3800000000000008</v>
      </c>
    </row>
    <row r="1196" spans="1:10" ht="14.4" thickBot="1" x14ac:dyDescent="0.3">
      <c r="A1196" s="119"/>
      <c r="B1196" s="119"/>
      <c r="C1196" s="119"/>
      <c r="D1196" s="119"/>
      <c r="E1196" s="119"/>
      <c r="F1196" s="119"/>
      <c r="G1196" s="119" t="s">
        <v>745</v>
      </c>
      <c r="H1196" s="91">
        <v>10</v>
      </c>
      <c r="I1196" s="119" t="s">
        <v>746</v>
      </c>
      <c r="J1196" s="120">
        <v>93.8</v>
      </c>
    </row>
    <row r="1197" spans="1:10" ht="14.4" thickTop="1" x14ac:dyDescent="0.25">
      <c r="A1197" s="4"/>
      <c r="B1197" s="4"/>
      <c r="C1197" s="4"/>
      <c r="D1197" s="4"/>
      <c r="E1197" s="4"/>
      <c r="F1197" s="4"/>
      <c r="G1197" s="4"/>
      <c r="H1197" s="4"/>
      <c r="I1197" s="4"/>
      <c r="J1197" s="4"/>
    </row>
    <row r="1198" spans="1:10" x14ac:dyDescent="0.25">
      <c r="A1198" s="117" t="s">
        <v>441</v>
      </c>
      <c r="B1198" s="97" t="s">
        <v>1</v>
      </c>
      <c r="C1198" s="117" t="s">
        <v>206</v>
      </c>
      <c r="D1198" s="117" t="s">
        <v>0</v>
      </c>
      <c r="E1198" s="141" t="s">
        <v>3</v>
      </c>
      <c r="F1198" s="141"/>
      <c r="G1198" s="98" t="s">
        <v>207</v>
      </c>
      <c r="H1198" s="97" t="s">
        <v>208</v>
      </c>
      <c r="I1198" s="97" t="s">
        <v>209</v>
      </c>
      <c r="J1198" s="97" t="s">
        <v>167</v>
      </c>
    </row>
    <row r="1199" spans="1:10" ht="26.4" x14ac:dyDescent="0.25">
      <c r="A1199" s="124" t="s">
        <v>717</v>
      </c>
      <c r="B1199" s="2" t="s">
        <v>442</v>
      </c>
      <c r="C1199" s="124" t="s">
        <v>251</v>
      </c>
      <c r="D1199" s="124" t="s">
        <v>443</v>
      </c>
      <c r="E1199" s="151" t="s">
        <v>913</v>
      </c>
      <c r="F1199" s="151"/>
      <c r="G1199" s="3" t="s">
        <v>2</v>
      </c>
      <c r="H1199" s="85">
        <v>1</v>
      </c>
      <c r="I1199" s="83">
        <v>7.24</v>
      </c>
      <c r="J1199" s="83">
        <v>7.24</v>
      </c>
    </row>
    <row r="1200" spans="1:10" ht="26.4" x14ac:dyDescent="0.25">
      <c r="A1200" s="125" t="s">
        <v>719</v>
      </c>
      <c r="B1200" s="86" t="s">
        <v>920</v>
      </c>
      <c r="C1200" s="125" t="s">
        <v>251</v>
      </c>
      <c r="D1200" s="125" t="s">
        <v>921</v>
      </c>
      <c r="E1200" s="152" t="s">
        <v>4</v>
      </c>
      <c r="F1200" s="152"/>
      <c r="G1200" s="87" t="s">
        <v>5</v>
      </c>
      <c r="H1200" s="88">
        <v>0.15</v>
      </c>
      <c r="I1200" s="89">
        <v>20.23</v>
      </c>
      <c r="J1200" s="89">
        <v>3.03</v>
      </c>
    </row>
    <row r="1201" spans="1:10" ht="26.4" x14ac:dyDescent="0.25">
      <c r="A1201" s="125" t="s">
        <v>719</v>
      </c>
      <c r="B1201" s="86" t="s">
        <v>938</v>
      </c>
      <c r="C1201" s="125" t="s">
        <v>251</v>
      </c>
      <c r="D1201" s="125" t="s">
        <v>939</v>
      </c>
      <c r="E1201" s="152" t="s">
        <v>4</v>
      </c>
      <c r="F1201" s="152"/>
      <c r="G1201" s="87" t="s">
        <v>5</v>
      </c>
      <c r="H1201" s="88">
        <v>0.15</v>
      </c>
      <c r="I1201" s="89">
        <v>15.83</v>
      </c>
      <c r="J1201" s="89">
        <v>2.37</v>
      </c>
    </row>
    <row r="1202" spans="1:10" x14ac:dyDescent="0.25">
      <c r="A1202" s="123" t="s">
        <v>758</v>
      </c>
      <c r="B1202" s="92" t="s">
        <v>1124</v>
      </c>
      <c r="C1202" s="123" t="s">
        <v>251</v>
      </c>
      <c r="D1202" s="123" t="s">
        <v>1125</v>
      </c>
      <c r="E1202" s="150" t="s">
        <v>10</v>
      </c>
      <c r="F1202" s="150"/>
      <c r="G1202" s="93" t="s">
        <v>2</v>
      </c>
      <c r="H1202" s="94">
        <v>7.0000000000000001E-3</v>
      </c>
      <c r="I1202" s="95">
        <v>59.86</v>
      </c>
      <c r="J1202" s="95">
        <v>0.41</v>
      </c>
    </row>
    <row r="1203" spans="1:10" x14ac:dyDescent="0.25">
      <c r="A1203" s="123" t="s">
        <v>758</v>
      </c>
      <c r="B1203" s="92" t="s">
        <v>1128</v>
      </c>
      <c r="C1203" s="123" t="s">
        <v>251</v>
      </c>
      <c r="D1203" s="123" t="s">
        <v>1129</v>
      </c>
      <c r="E1203" s="150" t="s">
        <v>10</v>
      </c>
      <c r="F1203" s="150"/>
      <c r="G1203" s="93" t="s">
        <v>2</v>
      </c>
      <c r="H1203" s="94">
        <v>1</v>
      </c>
      <c r="I1203" s="95">
        <v>0.8</v>
      </c>
      <c r="J1203" s="95">
        <v>0.8</v>
      </c>
    </row>
    <row r="1204" spans="1:10" x14ac:dyDescent="0.25">
      <c r="A1204" s="123" t="s">
        <v>758</v>
      </c>
      <c r="B1204" s="92" t="s">
        <v>1114</v>
      </c>
      <c r="C1204" s="123" t="s">
        <v>251</v>
      </c>
      <c r="D1204" s="123" t="s">
        <v>1115</v>
      </c>
      <c r="E1204" s="150" t="s">
        <v>10</v>
      </c>
      <c r="F1204" s="150"/>
      <c r="G1204" s="93" t="s">
        <v>2</v>
      </c>
      <c r="H1204" s="94">
        <v>0.05</v>
      </c>
      <c r="I1204" s="95">
        <v>1.91</v>
      </c>
      <c r="J1204" s="95">
        <v>0.09</v>
      </c>
    </row>
    <row r="1205" spans="1:10" x14ac:dyDescent="0.25">
      <c r="A1205" s="123" t="s">
        <v>758</v>
      </c>
      <c r="B1205" s="92" t="s">
        <v>1118</v>
      </c>
      <c r="C1205" s="123" t="s">
        <v>251</v>
      </c>
      <c r="D1205" s="123" t="s">
        <v>1119</v>
      </c>
      <c r="E1205" s="150" t="s">
        <v>10</v>
      </c>
      <c r="F1205" s="150"/>
      <c r="G1205" s="93" t="s">
        <v>2</v>
      </c>
      <c r="H1205" s="94">
        <v>8.0000000000000002E-3</v>
      </c>
      <c r="I1205" s="95">
        <v>67.819999999999993</v>
      </c>
      <c r="J1205" s="95">
        <v>0.54</v>
      </c>
    </row>
    <row r="1206" spans="1:10" x14ac:dyDescent="0.25">
      <c r="A1206" s="126"/>
      <c r="B1206" s="126"/>
      <c r="C1206" s="126"/>
      <c r="D1206" s="126"/>
      <c r="E1206" s="126" t="s">
        <v>740</v>
      </c>
      <c r="F1206" s="90">
        <v>1.8219578967242518</v>
      </c>
      <c r="G1206" s="126" t="s">
        <v>741</v>
      </c>
      <c r="H1206" s="90">
        <v>2.04</v>
      </c>
      <c r="I1206" s="126" t="s">
        <v>742</v>
      </c>
      <c r="J1206" s="90">
        <v>3.86</v>
      </c>
    </row>
    <row r="1207" spans="1:10" x14ac:dyDescent="0.25">
      <c r="A1207" s="126"/>
      <c r="B1207" s="126"/>
      <c r="C1207" s="126"/>
      <c r="D1207" s="126"/>
      <c r="E1207" s="126" t="s">
        <v>743</v>
      </c>
      <c r="F1207" s="90">
        <v>1.47</v>
      </c>
      <c r="G1207" s="126"/>
      <c r="H1207" s="149" t="s">
        <v>744</v>
      </c>
      <c r="I1207" s="149"/>
      <c r="J1207" s="90">
        <v>8.7100000000000009</v>
      </c>
    </row>
    <row r="1208" spans="1:10" ht="14.4" thickBot="1" x14ac:dyDescent="0.3">
      <c r="A1208" s="119"/>
      <c r="B1208" s="119"/>
      <c r="C1208" s="119"/>
      <c r="D1208" s="119"/>
      <c r="E1208" s="119"/>
      <c r="F1208" s="119"/>
      <c r="G1208" s="119" t="s">
        <v>745</v>
      </c>
      <c r="H1208" s="91">
        <v>36</v>
      </c>
      <c r="I1208" s="119" t="s">
        <v>746</v>
      </c>
      <c r="J1208" s="120">
        <v>313.56</v>
      </c>
    </row>
    <row r="1209" spans="1:10" ht="14.4" thickTop="1" x14ac:dyDescent="0.25">
      <c r="A1209" s="4"/>
      <c r="B1209" s="4"/>
      <c r="C1209" s="4"/>
      <c r="D1209" s="4"/>
      <c r="E1209" s="4"/>
      <c r="F1209" s="4"/>
      <c r="G1209" s="4"/>
      <c r="H1209" s="4"/>
      <c r="I1209" s="4"/>
      <c r="J1209" s="4"/>
    </row>
    <row r="1210" spans="1:10" x14ac:dyDescent="0.25">
      <c r="A1210" s="117" t="s">
        <v>444</v>
      </c>
      <c r="B1210" s="97" t="s">
        <v>1</v>
      </c>
      <c r="C1210" s="117" t="s">
        <v>206</v>
      </c>
      <c r="D1210" s="117" t="s">
        <v>0</v>
      </c>
      <c r="E1210" s="141" t="s">
        <v>3</v>
      </c>
      <c r="F1210" s="141"/>
      <c r="G1210" s="98" t="s">
        <v>207</v>
      </c>
      <c r="H1210" s="97" t="s">
        <v>208</v>
      </c>
      <c r="I1210" s="97" t="s">
        <v>209</v>
      </c>
      <c r="J1210" s="97" t="s">
        <v>167</v>
      </c>
    </row>
    <row r="1211" spans="1:10" ht="26.4" x14ac:dyDescent="0.25">
      <c r="A1211" s="124" t="s">
        <v>717</v>
      </c>
      <c r="B1211" s="2" t="s">
        <v>445</v>
      </c>
      <c r="C1211" s="124" t="s">
        <v>251</v>
      </c>
      <c r="D1211" s="124" t="s">
        <v>446</v>
      </c>
      <c r="E1211" s="151" t="s">
        <v>913</v>
      </c>
      <c r="F1211" s="151"/>
      <c r="G1211" s="3" t="s">
        <v>2</v>
      </c>
      <c r="H1211" s="85">
        <v>1</v>
      </c>
      <c r="I1211" s="83">
        <v>10.220000000000001</v>
      </c>
      <c r="J1211" s="83">
        <v>10.220000000000001</v>
      </c>
    </row>
    <row r="1212" spans="1:10" ht="26.4" x14ac:dyDescent="0.25">
      <c r="A1212" s="125" t="s">
        <v>719</v>
      </c>
      <c r="B1212" s="86" t="s">
        <v>938</v>
      </c>
      <c r="C1212" s="125" t="s">
        <v>251</v>
      </c>
      <c r="D1212" s="125" t="s">
        <v>939</v>
      </c>
      <c r="E1212" s="152" t="s">
        <v>4</v>
      </c>
      <c r="F1212" s="152"/>
      <c r="G1212" s="87" t="s">
        <v>5</v>
      </c>
      <c r="H1212" s="88">
        <v>0.17899999999999999</v>
      </c>
      <c r="I1212" s="89">
        <v>15.83</v>
      </c>
      <c r="J1212" s="89">
        <v>2.83</v>
      </c>
    </row>
    <row r="1213" spans="1:10" ht="26.4" x14ac:dyDescent="0.25">
      <c r="A1213" s="125" t="s">
        <v>719</v>
      </c>
      <c r="B1213" s="86" t="s">
        <v>920</v>
      </c>
      <c r="C1213" s="125" t="s">
        <v>251</v>
      </c>
      <c r="D1213" s="125" t="s">
        <v>921</v>
      </c>
      <c r="E1213" s="152" t="s">
        <v>4</v>
      </c>
      <c r="F1213" s="152"/>
      <c r="G1213" s="87" t="s">
        <v>5</v>
      </c>
      <c r="H1213" s="88">
        <v>0.17899999999999999</v>
      </c>
      <c r="I1213" s="89">
        <v>20.23</v>
      </c>
      <c r="J1213" s="89">
        <v>3.62</v>
      </c>
    </row>
    <row r="1214" spans="1:10" x14ac:dyDescent="0.25">
      <c r="A1214" s="123" t="s">
        <v>758</v>
      </c>
      <c r="B1214" s="92" t="s">
        <v>1124</v>
      </c>
      <c r="C1214" s="123" t="s">
        <v>251</v>
      </c>
      <c r="D1214" s="123" t="s">
        <v>1125</v>
      </c>
      <c r="E1214" s="150" t="s">
        <v>10</v>
      </c>
      <c r="F1214" s="150"/>
      <c r="G1214" s="93" t="s">
        <v>2</v>
      </c>
      <c r="H1214" s="94">
        <v>8.9999999999999993E-3</v>
      </c>
      <c r="I1214" s="95">
        <v>59.86</v>
      </c>
      <c r="J1214" s="95">
        <v>0.53</v>
      </c>
    </row>
    <row r="1215" spans="1:10" x14ac:dyDescent="0.25">
      <c r="A1215" s="123" t="s">
        <v>758</v>
      </c>
      <c r="B1215" s="92" t="s">
        <v>1130</v>
      </c>
      <c r="C1215" s="123" t="s">
        <v>251</v>
      </c>
      <c r="D1215" s="123" t="s">
        <v>1131</v>
      </c>
      <c r="E1215" s="150" t="s">
        <v>10</v>
      </c>
      <c r="F1215" s="150"/>
      <c r="G1215" s="93" t="s">
        <v>2</v>
      </c>
      <c r="H1215" s="94">
        <v>1</v>
      </c>
      <c r="I1215" s="95">
        <v>2.39</v>
      </c>
      <c r="J1215" s="95">
        <v>2.39</v>
      </c>
    </row>
    <row r="1216" spans="1:10" x14ac:dyDescent="0.25">
      <c r="A1216" s="123" t="s">
        <v>758</v>
      </c>
      <c r="B1216" s="92" t="s">
        <v>1114</v>
      </c>
      <c r="C1216" s="123" t="s">
        <v>251</v>
      </c>
      <c r="D1216" s="123" t="s">
        <v>1115</v>
      </c>
      <c r="E1216" s="150" t="s">
        <v>10</v>
      </c>
      <c r="F1216" s="150"/>
      <c r="G1216" s="93" t="s">
        <v>2</v>
      </c>
      <c r="H1216" s="94">
        <v>0.06</v>
      </c>
      <c r="I1216" s="95">
        <v>1.91</v>
      </c>
      <c r="J1216" s="95">
        <v>0.11</v>
      </c>
    </row>
    <row r="1217" spans="1:10" x14ac:dyDescent="0.25">
      <c r="A1217" s="123" t="s">
        <v>758</v>
      </c>
      <c r="B1217" s="92" t="s">
        <v>1118</v>
      </c>
      <c r="C1217" s="123" t="s">
        <v>251</v>
      </c>
      <c r="D1217" s="123" t="s">
        <v>1119</v>
      </c>
      <c r="E1217" s="150" t="s">
        <v>10</v>
      </c>
      <c r="F1217" s="150"/>
      <c r="G1217" s="93" t="s">
        <v>2</v>
      </c>
      <c r="H1217" s="94">
        <v>1.0999999999999999E-2</v>
      </c>
      <c r="I1217" s="95">
        <v>67.819999999999993</v>
      </c>
      <c r="J1217" s="95">
        <v>0.74</v>
      </c>
    </row>
    <row r="1218" spans="1:10" x14ac:dyDescent="0.25">
      <c r="A1218" s="126"/>
      <c r="B1218" s="126"/>
      <c r="C1218" s="126"/>
      <c r="D1218" s="126"/>
      <c r="E1218" s="126" t="s">
        <v>740</v>
      </c>
      <c r="F1218" s="90">
        <v>2.1759652600774095</v>
      </c>
      <c r="G1218" s="126" t="s">
        <v>741</v>
      </c>
      <c r="H1218" s="90">
        <v>2.4300000000000002</v>
      </c>
      <c r="I1218" s="126" t="s">
        <v>742</v>
      </c>
      <c r="J1218" s="90">
        <v>4.6100000000000003</v>
      </c>
    </row>
    <row r="1219" spans="1:10" x14ac:dyDescent="0.25">
      <c r="A1219" s="126"/>
      <c r="B1219" s="126"/>
      <c r="C1219" s="126"/>
      <c r="D1219" s="126"/>
      <c r="E1219" s="126" t="s">
        <v>743</v>
      </c>
      <c r="F1219" s="90">
        <v>2.0699999999999998</v>
      </c>
      <c r="G1219" s="126"/>
      <c r="H1219" s="149" t="s">
        <v>744</v>
      </c>
      <c r="I1219" s="149"/>
      <c r="J1219" s="90">
        <v>12.29</v>
      </c>
    </row>
    <row r="1220" spans="1:10" ht="14.4" thickBot="1" x14ac:dyDescent="0.3">
      <c r="A1220" s="119"/>
      <c r="B1220" s="119"/>
      <c r="C1220" s="119"/>
      <c r="D1220" s="119"/>
      <c r="E1220" s="119"/>
      <c r="F1220" s="119"/>
      <c r="G1220" s="119" t="s">
        <v>745</v>
      </c>
      <c r="H1220" s="91">
        <v>3</v>
      </c>
      <c r="I1220" s="119" t="s">
        <v>746</v>
      </c>
      <c r="J1220" s="120">
        <v>36.869999999999997</v>
      </c>
    </row>
    <row r="1221" spans="1:10" ht="14.4" thickTop="1" x14ac:dyDescent="0.25">
      <c r="A1221" s="4"/>
      <c r="B1221" s="4"/>
      <c r="C1221" s="4"/>
      <c r="D1221" s="4"/>
      <c r="E1221" s="4"/>
      <c r="F1221" s="4"/>
      <c r="G1221" s="4"/>
      <c r="H1221" s="4"/>
      <c r="I1221" s="4"/>
      <c r="J1221" s="4"/>
    </row>
    <row r="1222" spans="1:10" x14ac:dyDescent="0.25">
      <c r="A1222" s="117" t="s">
        <v>447</v>
      </c>
      <c r="B1222" s="97" t="s">
        <v>1</v>
      </c>
      <c r="C1222" s="117" t="s">
        <v>206</v>
      </c>
      <c r="D1222" s="117" t="s">
        <v>0</v>
      </c>
      <c r="E1222" s="141" t="s">
        <v>3</v>
      </c>
      <c r="F1222" s="141"/>
      <c r="G1222" s="98" t="s">
        <v>207</v>
      </c>
      <c r="H1222" s="97" t="s">
        <v>208</v>
      </c>
      <c r="I1222" s="97" t="s">
        <v>209</v>
      </c>
      <c r="J1222" s="97" t="s">
        <v>167</v>
      </c>
    </row>
    <row r="1223" spans="1:10" ht="39.6" x14ac:dyDescent="0.25">
      <c r="A1223" s="124" t="s">
        <v>717</v>
      </c>
      <c r="B1223" s="2" t="s">
        <v>439</v>
      </c>
      <c r="C1223" s="124" t="s">
        <v>251</v>
      </c>
      <c r="D1223" s="124" t="s">
        <v>440</v>
      </c>
      <c r="E1223" s="151" t="s">
        <v>913</v>
      </c>
      <c r="F1223" s="151"/>
      <c r="G1223" s="3" t="s">
        <v>2</v>
      </c>
      <c r="H1223" s="85">
        <v>1</v>
      </c>
      <c r="I1223" s="83">
        <v>7.8</v>
      </c>
      <c r="J1223" s="83">
        <v>7.8</v>
      </c>
    </row>
    <row r="1224" spans="1:10" ht="26.4" x14ac:dyDescent="0.25">
      <c r="A1224" s="125" t="s">
        <v>719</v>
      </c>
      <c r="B1224" s="86" t="s">
        <v>920</v>
      </c>
      <c r="C1224" s="125" t="s">
        <v>251</v>
      </c>
      <c r="D1224" s="125" t="s">
        <v>921</v>
      </c>
      <c r="E1224" s="152" t="s">
        <v>4</v>
      </c>
      <c r="F1224" s="152"/>
      <c r="G1224" s="87" t="s">
        <v>5</v>
      </c>
      <c r="H1224" s="88">
        <v>0.11899999999999999</v>
      </c>
      <c r="I1224" s="89">
        <v>20.23</v>
      </c>
      <c r="J1224" s="89">
        <v>2.4</v>
      </c>
    </row>
    <row r="1225" spans="1:10" ht="26.4" x14ac:dyDescent="0.25">
      <c r="A1225" s="125" t="s">
        <v>719</v>
      </c>
      <c r="B1225" s="86" t="s">
        <v>938</v>
      </c>
      <c r="C1225" s="125" t="s">
        <v>251</v>
      </c>
      <c r="D1225" s="125" t="s">
        <v>939</v>
      </c>
      <c r="E1225" s="152" t="s">
        <v>4</v>
      </c>
      <c r="F1225" s="152"/>
      <c r="G1225" s="87" t="s">
        <v>5</v>
      </c>
      <c r="H1225" s="88">
        <v>0.11899999999999999</v>
      </c>
      <c r="I1225" s="89">
        <v>15.83</v>
      </c>
      <c r="J1225" s="89">
        <v>1.88</v>
      </c>
    </row>
    <row r="1226" spans="1:10" x14ac:dyDescent="0.25">
      <c r="A1226" s="123" t="s">
        <v>758</v>
      </c>
      <c r="B1226" s="92" t="s">
        <v>1124</v>
      </c>
      <c r="C1226" s="123" t="s">
        <v>251</v>
      </c>
      <c r="D1226" s="123" t="s">
        <v>1125</v>
      </c>
      <c r="E1226" s="150" t="s">
        <v>10</v>
      </c>
      <c r="F1226" s="150"/>
      <c r="G1226" s="93" t="s">
        <v>2</v>
      </c>
      <c r="H1226" s="94">
        <v>8.9999999999999993E-3</v>
      </c>
      <c r="I1226" s="95">
        <v>59.86</v>
      </c>
      <c r="J1226" s="95">
        <v>0.53</v>
      </c>
    </row>
    <row r="1227" spans="1:10" ht="26.4" x14ac:dyDescent="0.25">
      <c r="A1227" s="123" t="s">
        <v>758</v>
      </c>
      <c r="B1227" s="92" t="s">
        <v>1126</v>
      </c>
      <c r="C1227" s="123" t="s">
        <v>251</v>
      </c>
      <c r="D1227" s="123" t="s">
        <v>1127</v>
      </c>
      <c r="E1227" s="150" t="s">
        <v>10</v>
      </c>
      <c r="F1227" s="150"/>
      <c r="G1227" s="93" t="s">
        <v>2</v>
      </c>
      <c r="H1227" s="94">
        <v>1</v>
      </c>
      <c r="I1227" s="95">
        <v>2.14</v>
      </c>
      <c r="J1227" s="95">
        <v>2.14</v>
      </c>
    </row>
    <row r="1228" spans="1:10" x14ac:dyDescent="0.25">
      <c r="A1228" s="123" t="s">
        <v>758</v>
      </c>
      <c r="B1228" s="92" t="s">
        <v>1114</v>
      </c>
      <c r="C1228" s="123" t="s">
        <v>251</v>
      </c>
      <c r="D1228" s="123" t="s">
        <v>1115</v>
      </c>
      <c r="E1228" s="150" t="s">
        <v>10</v>
      </c>
      <c r="F1228" s="150"/>
      <c r="G1228" s="93" t="s">
        <v>2</v>
      </c>
      <c r="H1228" s="94">
        <v>0.06</v>
      </c>
      <c r="I1228" s="95">
        <v>1.91</v>
      </c>
      <c r="J1228" s="95">
        <v>0.11</v>
      </c>
    </row>
    <row r="1229" spans="1:10" x14ac:dyDescent="0.25">
      <c r="A1229" s="123" t="s">
        <v>758</v>
      </c>
      <c r="B1229" s="92" t="s">
        <v>1118</v>
      </c>
      <c r="C1229" s="123" t="s">
        <v>251</v>
      </c>
      <c r="D1229" s="123" t="s">
        <v>1119</v>
      </c>
      <c r="E1229" s="150" t="s">
        <v>10</v>
      </c>
      <c r="F1229" s="150"/>
      <c r="G1229" s="93" t="s">
        <v>2</v>
      </c>
      <c r="H1229" s="94">
        <v>1.0999999999999999E-2</v>
      </c>
      <c r="I1229" s="95">
        <v>67.819999999999993</v>
      </c>
      <c r="J1229" s="95">
        <v>0.74</v>
      </c>
    </row>
    <row r="1230" spans="1:10" x14ac:dyDescent="0.25">
      <c r="A1230" s="126"/>
      <c r="B1230" s="126"/>
      <c r="C1230" s="126"/>
      <c r="D1230" s="126"/>
      <c r="E1230" s="126" t="s">
        <v>740</v>
      </c>
      <c r="F1230" s="90">
        <v>1.4443500424808835</v>
      </c>
      <c r="G1230" s="126" t="s">
        <v>741</v>
      </c>
      <c r="H1230" s="90">
        <v>1.62</v>
      </c>
      <c r="I1230" s="126" t="s">
        <v>742</v>
      </c>
      <c r="J1230" s="90">
        <v>3.06</v>
      </c>
    </row>
    <row r="1231" spans="1:10" x14ac:dyDescent="0.25">
      <c r="A1231" s="126"/>
      <c r="B1231" s="126"/>
      <c r="C1231" s="126"/>
      <c r="D1231" s="126"/>
      <c r="E1231" s="126" t="s">
        <v>743</v>
      </c>
      <c r="F1231" s="90">
        <v>1.58</v>
      </c>
      <c r="G1231" s="126"/>
      <c r="H1231" s="149" t="s">
        <v>744</v>
      </c>
      <c r="I1231" s="149"/>
      <c r="J1231" s="90">
        <v>9.3800000000000008</v>
      </c>
    </row>
    <row r="1232" spans="1:10" ht="14.4" thickBot="1" x14ac:dyDescent="0.3">
      <c r="A1232" s="119"/>
      <c r="B1232" s="119"/>
      <c r="C1232" s="119"/>
      <c r="D1232" s="119"/>
      <c r="E1232" s="119"/>
      <c r="F1232" s="119"/>
      <c r="G1232" s="119" t="s">
        <v>745</v>
      </c>
      <c r="H1232" s="91">
        <v>2</v>
      </c>
      <c r="I1232" s="119" t="s">
        <v>746</v>
      </c>
      <c r="J1232" s="120">
        <v>18.760000000000002</v>
      </c>
    </row>
    <row r="1233" spans="1:10" ht="14.4" thickTop="1" x14ac:dyDescent="0.25">
      <c r="A1233" s="4"/>
      <c r="B1233" s="4"/>
      <c r="C1233" s="4"/>
      <c r="D1233" s="4"/>
      <c r="E1233" s="4"/>
      <c r="F1233" s="4"/>
      <c r="G1233" s="4"/>
      <c r="H1233" s="4"/>
      <c r="I1233" s="4"/>
      <c r="J1233" s="4"/>
    </row>
    <row r="1234" spans="1:10" x14ac:dyDescent="0.25">
      <c r="A1234" s="117" t="s">
        <v>448</v>
      </c>
      <c r="B1234" s="97" t="s">
        <v>1</v>
      </c>
      <c r="C1234" s="117" t="s">
        <v>206</v>
      </c>
      <c r="D1234" s="117" t="s">
        <v>0</v>
      </c>
      <c r="E1234" s="141" t="s">
        <v>3</v>
      </c>
      <c r="F1234" s="141"/>
      <c r="G1234" s="98" t="s">
        <v>207</v>
      </c>
      <c r="H1234" s="97" t="s">
        <v>208</v>
      </c>
      <c r="I1234" s="97" t="s">
        <v>209</v>
      </c>
      <c r="J1234" s="97" t="s">
        <v>167</v>
      </c>
    </row>
    <row r="1235" spans="1:10" ht="26.4" x14ac:dyDescent="0.25">
      <c r="A1235" s="124" t="s">
        <v>717</v>
      </c>
      <c r="B1235" s="2" t="s">
        <v>449</v>
      </c>
      <c r="C1235" s="124" t="s">
        <v>251</v>
      </c>
      <c r="D1235" s="124" t="s">
        <v>450</v>
      </c>
      <c r="E1235" s="151" t="s">
        <v>913</v>
      </c>
      <c r="F1235" s="151"/>
      <c r="G1235" s="3" t="s">
        <v>2</v>
      </c>
      <c r="H1235" s="85">
        <v>1</v>
      </c>
      <c r="I1235" s="83">
        <v>4.75</v>
      </c>
      <c r="J1235" s="83">
        <v>4.75</v>
      </c>
    </row>
    <row r="1236" spans="1:10" ht="26.4" x14ac:dyDescent="0.25">
      <c r="A1236" s="125" t="s">
        <v>719</v>
      </c>
      <c r="B1236" s="86" t="s">
        <v>920</v>
      </c>
      <c r="C1236" s="125" t="s">
        <v>251</v>
      </c>
      <c r="D1236" s="125" t="s">
        <v>921</v>
      </c>
      <c r="E1236" s="152" t="s">
        <v>4</v>
      </c>
      <c r="F1236" s="152"/>
      <c r="G1236" s="87" t="s">
        <v>5</v>
      </c>
      <c r="H1236" s="88">
        <v>0.06</v>
      </c>
      <c r="I1236" s="89">
        <v>20.23</v>
      </c>
      <c r="J1236" s="89">
        <v>1.21</v>
      </c>
    </row>
    <row r="1237" spans="1:10" ht="26.4" x14ac:dyDescent="0.25">
      <c r="A1237" s="125" t="s">
        <v>719</v>
      </c>
      <c r="B1237" s="86" t="s">
        <v>938</v>
      </c>
      <c r="C1237" s="125" t="s">
        <v>251</v>
      </c>
      <c r="D1237" s="125" t="s">
        <v>939</v>
      </c>
      <c r="E1237" s="152" t="s">
        <v>4</v>
      </c>
      <c r="F1237" s="152"/>
      <c r="G1237" s="87" t="s">
        <v>5</v>
      </c>
      <c r="H1237" s="88">
        <v>0.06</v>
      </c>
      <c r="I1237" s="89">
        <v>15.83</v>
      </c>
      <c r="J1237" s="89">
        <v>0.94</v>
      </c>
    </row>
    <row r="1238" spans="1:10" x14ac:dyDescent="0.25">
      <c r="A1238" s="123" t="s">
        <v>758</v>
      </c>
      <c r="B1238" s="92" t="s">
        <v>1124</v>
      </c>
      <c r="C1238" s="123" t="s">
        <v>251</v>
      </c>
      <c r="D1238" s="123" t="s">
        <v>1125</v>
      </c>
      <c r="E1238" s="150" t="s">
        <v>10</v>
      </c>
      <c r="F1238" s="150"/>
      <c r="G1238" s="93" t="s">
        <v>2</v>
      </c>
      <c r="H1238" s="94">
        <v>7.0000000000000001E-3</v>
      </c>
      <c r="I1238" s="95">
        <v>59.86</v>
      </c>
      <c r="J1238" s="95">
        <v>0.41</v>
      </c>
    </row>
    <row r="1239" spans="1:10" x14ac:dyDescent="0.25">
      <c r="A1239" s="123" t="s">
        <v>758</v>
      </c>
      <c r="B1239" s="92" t="s">
        <v>1132</v>
      </c>
      <c r="C1239" s="123" t="s">
        <v>251</v>
      </c>
      <c r="D1239" s="123" t="s">
        <v>1133</v>
      </c>
      <c r="E1239" s="150" t="s">
        <v>10</v>
      </c>
      <c r="F1239" s="150"/>
      <c r="G1239" s="93" t="s">
        <v>2</v>
      </c>
      <c r="H1239" s="94">
        <v>1</v>
      </c>
      <c r="I1239" s="95">
        <v>1.63</v>
      </c>
      <c r="J1239" s="95">
        <v>1.63</v>
      </c>
    </row>
    <row r="1240" spans="1:10" x14ac:dyDescent="0.25">
      <c r="A1240" s="123" t="s">
        <v>758</v>
      </c>
      <c r="B1240" s="92" t="s">
        <v>1114</v>
      </c>
      <c r="C1240" s="123" t="s">
        <v>251</v>
      </c>
      <c r="D1240" s="123" t="s">
        <v>1115</v>
      </c>
      <c r="E1240" s="150" t="s">
        <v>10</v>
      </c>
      <c r="F1240" s="150"/>
      <c r="G1240" s="93" t="s">
        <v>2</v>
      </c>
      <c r="H1240" s="94">
        <v>1.2999999999999999E-2</v>
      </c>
      <c r="I1240" s="95">
        <v>1.91</v>
      </c>
      <c r="J1240" s="95">
        <v>0.02</v>
      </c>
    </row>
    <row r="1241" spans="1:10" x14ac:dyDescent="0.25">
      <c r="A1241" s="123" t="s">
        <v>758</v>
      </c>
      <c r="B1241" s="92" t="s">
        <v>1118</v>
      </c>
      <c r="C1241" s="123" t="s">
        <v>251</v>
      </c>
      <c r="D1241" s="123" t="s">
        <v>1119</v>
      </c>
      <c r="E1241" s="150" t="s">
        <v>10</v>
      </c>
      <c r="F1241" s="150"/>
      <c r="G1241" s="93" t="s">
        <v>2</v>
      </c>
      <c r="H1241" s="94">
        <v>8.0000000000000002E-3</v>
      </c>
      <c r="I1241" s="95">
        <v>67.819999999999993</v>
      </c>
      <c r="J1241" s="95">
        <v>0.54</v>
      </c>
    </row>
    <row r="1242" spans="1:10" x14ac:dyDescent="0.25">
      <c r="A1242" s="126"/>
      <c r="B1242" s="126"/>
      <c r="C1242" s="126"/>
      <c r="D1242" s="126"/>
      <c r="E1242" s="126" t="s">
        <v>740</v>
      </c>
      <c r="F1242" s="90">
        <v>0.72689511941848395</v>
      </c>
      <c r="G1242" s="126" t="s">
        <v>741</v>
      </c>
      <c r="H1242" s="90">
        <v>0.81</v>
      </c>
      <c r="I1242" s="126" t="s">
        <v>742</v>
      </c>
      <c r="J1242" s="90">
        <v>1.54</v>
      </c>
    </row>
    <row r="1243" spans="1:10" x14ac:dyDescent="0.25">
      <c r="A1243" s="126"/>
      <c r="B1243" s="126"/>
      <c r="C1243" s="126"/>
      <c r="D1243" s="126"/>
      <c r="E1243" s="126" t="s">
        <v>743</v>
      </c>
      <c r="F1243" s="90">
        <v>0.96</v>
      </c>
      <c r="G1243" s="126"/>
      <c r="H1243" s="149" t="s">
        <v>744</v>
      </c>
      <c r="I1243" s="149"/>
      <c r="J1243" s="90">
        <v>5.71</v>
      </c>
    </row>
    <row r="1244" spans="1:10" ht="14.4" thickBot="1" x14ac:dyDescent="0.3">
      <c r="A1244" s="119"/>
      <c r="B1244" s="119"/>
      <c r="C1244" s="119"/>
      <c r="D1244" s="119"/>
      <c r="E1244" s="119"/>
      <c r="F1244" s="119"/>
      <c r="G1244" s="119" t="s">
        <v>745</v>
      </c>
      <c r="H1244" s="91">
        <v>30</v>
      </c>
      <c r="I1244" s="119" t="s">
        <v>746</v>
      </c>
      <c r="J1244" s="120">
        <v>171.3</v>
      </c>
    </row>
    <row r="1245" spans="1:10" ht="14.4" thickTop="1" x14ac:dyDescent="0.25">
      <c r="A1245" s="4"/>
      <c r="B1245" s="4"/>
      <c r="C1245" s="4"/>
      <c r="D1245" s="4"/>
      <c r="E1245" s="4"/>
      <c r="F1245" s="4"/>
      <c r="G1245" s="4"/>
      <c r="H1245" s="4"/>
      <c r="I1245" s="4"/>
      <c r="J1245" s="4"/>
    </row>
    <row r="1246" spans="1:10" x14ac:dyDescent="0.25">
      <c r="A1246" s="117" t="s">
        <v>451</v>
      </c>
      <c r="B1246" s="97" t="s">
        <v>1</v>
      </c>
      <c r="C1246" s="117" t="s">
        <v>206</v>
      </c>
      <c r="D1246" s="117" t="s">
        <v>0</v>
      </c>
      <c r="E1246" s="141" t="s">
        <v>3</v>
      </c>
      <c r="F1246" s="141"/>
      <c r="G1246" s="98" t="s">
        <v>207</v>
      </c>
      <c r="H1246" s="97" t="s">
        <v>208</v>
      </c>
      <c r="I1246" s="97" t="s">
        <v>209</v>
      </c>
      <c r="J1246" s="97" t="s">
        <v>167</v>
      </c>
    </row>
    <row r="1247" spans="1:10" ht="26.4" x14ac:dyDescent="0.25">
      <c r="A1247" s="124" t="s">
        <v>717</v>
      </c>
      <c r="B1247" s="2" t="s">
        <v>452</v>
      </c>
      <c r="C1247" s="124" t="s">
        <v>251</v>
      </c>
      <c r="D1247" s="124" t="s">
        <v>453</v>
      </c>
      <c r="E1247" s="151" t="s">
        <v>913</v>
      </c>
      <c r="F1247" s="151"/>
      <c r="G1247" s="3" t="s">
        <v>2</v>
      </c>
      <c r="H1247" s="85">
        <v>1</v>
      </c>
      <c r="I1247" s="83">
        <v>5.72</v>
      </c>
      <c r="J1247" s="83">
        <v>5.72</v>
      </c>
    </row>
    <row r="1248" spans="1:10" ht="26.4" x14ac:dyDescent="0.25">
      <c r="A1248" s="125" t="s">
        <v>719</v>
      </c>
      <c r="B1248" s="86" t="s">
        <v>938</v>
      </c>
      <c r="C1248" s="125" t="s">
        <v>251</v>
      </c>
      <c r="D1248" s="125" t="s">
        <v>939</v>
      </c>
      <c r="E1248" s="152" t="s">
        <v>4</v>
      </c>
      <c r="F1248" s="152"/>
      <c r="G1248" s="87" t="s">
        <v>5</v>
      </c>
      <c r="H1248" s="88">
        <v>0.08</v>
      </c>
      <c r="I1248" s="89">
        <v>15.83</v>
      </c>
      <c r="J1248" s="89">
        <v>1.26</v>
      </c>
    </row>
    <row r="1249" spans="1:10" ht="26.4" x14ac:dyDescent="0.25">
      <c r="A1249" s="125" t="s">
        <v>719</v>
      </c>
      <c r="B1249" s="86" t="s">
        <v>920</v>
      </c>
      <c r="C1249" s="125" t="s">
        <v>251</v>
      </c>
      <c r="D1249" s="125" t="s">
        <v>921</v>
      </c>
      <c r="E1249" s="152" t="s">
        <v>4</v>
      </c>
      <c r="F1249" s="152"/>
      <c r="G1249" s="87" t="s">
        <v>5</v>
      </c>
      <c r="H1249" s="88">
        <v>0.08</v>
      </c>
      <c r="I1249" s="89">
        <v>20.23</v>
      </c>
      <c r="J1249" s="89">
        <v>1.61</v>
      </c>
    </row>
    <row r="1250" spans="1:10" x14ac:dyDescent="0.25">
      <c r="A1250" s="123" t="s">
        <v>758</v>
      </c>
      <c r="B1250" s="92" t="s">
        <v>1124</v>
      </c>
      <c r="C1250" s="123" t="s">
        <v>251</v>
      </c>
      <c r="D1250" s="123" t="s">
        <v>1125</v>
      </c>
      <c r="E1250" s="150" t="s">
        <v>10</v>
      </c>
      <c r="F1250" s="150"/>
      <c r="G1250" s="93" t="s">
        <v>2</v>
      </c>
      <c r="H1250" s="94">
        <v>1.0999999999999999E-2</v>
      </c>
      <c r="I1250" s="95">
        <v>59.86</v>
      </c>
      <c r="J1250" s="95">
        <v>0.65</v>
      </c>
    </row>
    <row r="1251" spans="1:10" x14ac:dyDescent="0.25">
      <c r="A1251" s="123" t="s">
        <v>758</v>
      </c>
      <c r="B1251" s="92" t="s">
        <v>1114</v>
      </c>
      <c r="C1251" s="123" t="s">
        <v>251</v>
      </c>
      <c r="D1251" s="123" t="s">
        <v>1115</v>
      </c>
      <c r="E1251" s="150" t="s">
        <v>10</v>
      </c>
      <c r="F1251" s="150"/>
      <c r="G1251" s="93" t="s">
        <v>2</v>
      </c>
      <c r="H1251" s="94">
        <v>0.02</v>
      </c>
      <c r="I1251" s="95">
        <v>1.91</v>
      </c>
      <c r="J1251" s="95">
        <v>0.03</v>
      </c>
    </row>
    <row r="1252" spans="1:10" x14ac:dyDescent="0.25">
      <c r="A1252" s="123" t="s">
        <v>758</v>
      </c>
      <c r="B1252" s="92" t="s">
        <v>1118</v>
      </c>
      <c r="C1252" s="123" t="s">
        <v>251</v>
      </c>
      <c r="D1252" s="123" t="s">
        <v>1119</v>
      </c>
      <c r="E1252" s="150" t="s">
        <v>10</v>
      </c>
      <c r="F1252" s="150"/>
      <c r="G1252" s="93" t="s">
        <v>2</v>
      </c>
      <c r="H1252" s="94">
        <v>1.2E-2</v>
      </c>
      <c r="I1252" s="95">
        <v>67.819999999999993</v>
      </c>
      <c r="J1252" s="95">
        <v>0.81</v>
      </c>
    </row>
    <row r="1253" spans="1:10" ht="26.4" x14ac:dyDescent="0.25">
      <c r="A1253" s="123" t="s">
        <v>758</v>
      </c>
      <c r="B1253" s="92" t="s">
        <v>1134</v>
      </c>
      <c r="C1253" s="123" t="s">
        <v>251</v>
      </c>
      <c r="D1253" s="123" t="s">
        <v>1135</v>
      </c>
      <c r="E1253" s="150" t="s">
        <v>10</v>
      </c>
      <c r="F1253" s="150"/>
      <c r="G1253" s="93" t="s">
        <v>2</v>
      </c>
      <c r="H1253" s="94">
        <v>1</v>
      </c>
      <c r="I1253" s="95">
        <v>1.36</v>
      </c>
      <c r="J1253" s="95">
        <v>1.36</v>
      </c>
    </row>
    <row r="1254" spans="1:10" x14ac:dyDescent="0.25">
      <c r="A1254" s="126"/>
      <c r="B1254" s="126"/>
      <c r="C1254" s="126"/>
      <c r="D1254" s="126"/>
      <c r="E1254" s="126" t="s">
        <v>740</v>
      </c>
      <c r="F1254" s="90">
        <v>0.96762012649863116</v>
      </c>
      <c r="G1254" s="126" t="s">
        <v>741</v>
      </c>
      <c r="H1254" s="90">
        <v>1.08</v>
      </c>
      <c r="I1254" s="126" t="s">
        <v>742</v>
      </c>
      <c r="J1254" s="90">
        <v>2.0499999999999998</v>
      </c>
    </row>
    <row r="1255" spans="1:10" x14ac:dyDescent="0.25">
      <c r="A1255" s="126"/>
      <c r="B1255" s="126"/>
      <c r="C1255" s="126"/>
      <c r="D1255" s="126"/>
      <c r="E1255" s="126" t="s">
        <v>743</v>
      </c>
      <c r="F1255" s="90">
        <v>1.1599999999999999</v>
      </c>
      <c r="G1255" s="126"/>
      <c r="H1255" s="149" t="s">
        <v>744</v>
      </c>
      <c r="I1255" s="149"/>
      <c r="J1255" s="90">
        <v>6.88</v>
      </c>
    </row>
    <row r="1256" spans="1:10" ht="14.4" thickBot="1" x14ac:dyDescent="0.3">
      <c r="A1256" s="119"/>
      <c r="B1256" s="119"/>
      <c r="C1256" s="119"/>
      <c r="D1256" s="119"/>
      <c r="E1256" s="119"/>
      <c r="F1256" s="119"/>
      <c r="G1256" s="119" t="s">
        <v>745</v>
      </c>
      <c r="H1256" s="91">
        <v>44</v>
      </c>
      <c r="I1256" s="119" t="s">
        <v>746</v>
      </c>
      <c r="J1256" s="120">
        <v>302.72000000000003</v>
      </c>
    </row>
    <row r="1257" spans="1:10" ht="14.4" thickTop="1" x14ac:dyDescent="0.25">
      <c r="A1257" s="4"/>
      <c r="B1257" s="4"/>
      <c r="C1257" s="4"/>
      <c r="D1257" s="4"/>
      <c r="E1257" s="4"/>
      <c r="F1257" s="4"/>
      <c r="G1257" s="4"/>
      <c r="H1257" s="4"/>
      <c r="I1257" s="4"/>
      <c r="J1257" s="4"/>
    </row>
    <row r="1258" spans="1:10" x14ac:dyDescent="0.25">
      <c r="A1258" s="117" t="s">
        <v>454</v>
      </c>
      <c r="B1258" s="97" t="s">
        <v>1</v>
      </c>
      <c r="C1258" s="117" t="s">
        <v>206</v>
      </c>
      <c r="D1258" s="117" t="s">
        <v>0</v>
      </c>
      <c r="E1258" s="141" t="s">
        <v>3</v>
      </c>
      <c r="F1258" s="141"/>
      <c r="G1258" s="98" t="s">
        <v>207</v>
      </c>
      <c r="H1258" s="97" t="s">
        <v>208</v>
      </c>
      <c r="I1258" s="97" t="s">
        <v>209</v>
      </c>
      <c r="J1258" s="97" t="s">
        <v>167</v>
      </c>
    </row>
    <row r="1259" spans="1:10" ht="39.6" x14ac:dyDescent="0.25">
      <c r="A1259" s="124" t="s">
        <v>717</v>
      </c>
      <c r="B1259" s="2" t="s">
        <v>455</v>
      </c>
      <c r="C1259" s="124" t="s">
        <v>251</v>
      </c>
      <c r="D1259" s="124" t="s">
        <v>456</v>
      </c>
      <c r="E1259" s="151" t="s">
        <v>913</v>
      </c>
      <c r="F1259" s="151"/>
      <c r="G1259" s="3" t="s">
        <v>2</v>
      </c>
      <c r="H1259" s="85">
        <v>1</v>
      </c>
      <c r="I1259" s="83">
        <v>13.93</v>
      </c>
      <c r="J1259" s="83">
        <v>13.93</v>
      </c>
    </row>
    <row r="1260" spans="1:10" ht="26.4" x14ac:dyDescent="0.25">
      <c r="A1260" s="125" t="s">
        <v>719</v>
      </c>
      <c r="B1260" s="86" t="s">
        <v>920</v>
      </c>
      <c r="C1260" s="125" t="s">
        <v>251</v>
      </c>
      <c r="D1260" s="125" t="s">
        <v>921</v>
      </c>
      <c r="E1260" s="152" t="s">
        <v>4</v>
      </c>
      <c r="F1260" s="152"/>
      <c r="G1260" s="87" t="s">
        <v>5</v>
      </c>
      <c r="H1260" s="88">
        <v>0.14299999999999999</v>
      </c>
      <c r="I1260" s="89">
        <v>20.23</v>
      </c>
      <c r="J1260" s="89">
        <v>2.89</v>
      </c>
    </row>
    <row r="1261" spans="1:10" ht="26.4" x14ac:dyDescent="0.25">
      <c r="A1261" s="125" t="s">
        <v>719</v>
      </c>
      <c r="B1261" s="86" t="s">
        <v>938</v>
      </c>
      <c r="C1261" s="125" t="s">
        <v>251</v>
      </c>
      <c r="D1261" s="125" t="s">
        <v>939</v>
      </c>
      <c r="E1261" s="152" t="s">
        <v>4</v>
      </c>
      <c r="F1261" s="152"/>
      <c r="G1261" s="87" t="s">
        <v>5</v>
      </c>
      <c r="H1261" s="88">
        <v>0.14299999999999999</v>
      </c>
      <c r="I1261" s="89">
        <v>15.83</v>
      </c>
      <c r="J1261" s="89">
        <v>2.2599999999999998</v>
      </c>
    </row>
    <row r="1262" spans="1:10" x14ac:dyDescent="0.25">
      <c r="A1262" s="123" t="s">
        <v>758</v>
      </c>
      <c r="B1262" s="92" t="s">
        <v>1124</v>
      </c>
      <c r="C1262" s="123" t="s">
        <v>251</v>
      </c>
      <c r="D1262" s="123" t="s">
        <v>1125</v>
      </c>
      <c r="E1262" s="150" t="s">
        <v>10</v>
      </c>
      <c r="F1262" s="150"/>
      <c r="G1262" s="93" t="s">
        <v>2</v>
      </c>
      <c r="H1262" s="94">
        <v>1.4E-2</v>
      </c>
      <c r="I1262" s="95">
        <v>59.86</v>
      </c>
      <c r="J1262" s="95">
        <v>0.83</v>
      </c>
    </row>
    <row r="1263" spans="1:10" x14ac:dyDescent="0.25">
      <c r="A1263" s="123" t="s">
        <v>758</v>
      </c>
      <c r="B1263" s="92" t="s">
        <v>1114</v>
      </c>
      <c r="C1263" s="123" t="s">
        <v>251</v>
      </c>
      <c r="D1263" s="123" t="s">
        <v>1115</v>
      </c>
      <c r="E1263" s="150" t="s">
        <v>10</v>
      </c>
      <c r="F1263" s="150"/>
      <c r="G1263" s="93" t="s">
        <v>2</v>
      </c>
      <c r="H1263" s="94">
        <v>5.2999999999999999E-2</v>
      </c>
      <c r="I1263" s="95">
        <v>1.91</v>
      </c>
      <c r="J1263" s="95">
        <v>0.1</v>
      </c>
    </row>
    <row r="1264" spans="1:10" x14ac:dyDescent="0.25">
      <c r="A1264" s="123" t="s">
        <v>758</v>
      </c>
      <c r="B1264" s="92" t="s">
        <v>1118</v>
      </c>
      <c r="C1264" s="123" t="s">
        <v>251</v>
      </c>
      <c r="D1264" s="123" t="s">
        <v>1119</v>
      </c>
      <c r="E1264" s="150" t="s">
        <v>10</v>
      </c>
      <c r="F1264" s="150"/>
      <c r="G1264" s="93" t="s">
        <v>2</v>
      </c>
      <c r="H1264" s="94">
        <v>1.7000000000000001E-2</v>
      </c>
      <c r="I1264" s="95">
        <v>67.819999999999993</v>
      </c>
      <c r="J1264" s="95">
        <v>1.1499999999999999</v>
      </c>
    </row>
    <row r="1265" spans="1:10" ht="26.4" x14ac:dyDescent="0.25">
      <c r="A1265" s="123" t="s">
        <v>758</v>
      </c>
      <c r="B1265" s="92" t="s">
        <v>1136</v>
      </c>
      <c r="C1265" s="123" t="s">
        <v>251</v>
      </c>
      <c r="D1265" s="123" t="s">
        <v>1137</v>
      </c>
      <c r="E1265" s="150" t="s">
        <v>10</v>
      </c>
      <c r="F1265" s="150"/>
      <c r="G1265" s="93" t="s">
        <v>2</v>
      </c>
      <c r="H1265" s="94">
        <v>1</v>
      </c>
      <c r="I1265" s="95">
        <v>6.7</v>
      </c>
      <c r="J1265" s="95">
        <v>6.7</v>
      </c>
    </row>
    <row r="1266" spans="1:10" x14ac:dyDescent="0.25">
      <c r="A1266" s="126"/>
      <c r="B1266" s="126"/>
      <c r="C1266" s="126"/>
      <c r="D1266" s="126"/>
      <c r="E1266" s="126" t="s">
        <v>740</v>
      </c>
      <c r="F1266" s="90">
        <v>1.7417162276975362</v>
      </c>
      <c r="G1266" s="126" t="s">
        <v>741</v>
      </c>
      <c r="H1266" s="90">
        <v>1.95</v>
      </c>
      <c r="I1266" s="126" t="s">
        <v>742</v>
      </c>
      <c r="J1266" s="90">
        <v>3.69</v>
      </c>
    </row>
    <row r="1267" spans="1:10" x14ac:dyDescent="0.25">
      <c r="A1267" s="126"/>
      <c r="B1267" s="126"/>
      <c r="C1267" s="126"/>
      <c r="D1267" s="126"/>
      <c r="E1267" s="126" t="s">
        <v>743</v>
      </c>
      <c r="F1267" s="90">
        <v>2.83</v>
      </c>
      <c r="G1267" s="126"/>
      <c r="H1267" s="149" t="s">
        <v>744</v>
      </c>
      <c r="I1267" s="149"/>
      <c r="J1267" s="90">
        <v>16.760000000000002</v>
      </c>
    </row>
    <row r="1268" spans="1:10" ht="14.4" thickBot="1" x14ac:dyDescent="0.3">
      <c r="A1268" s="119"/>
      <c r="B1268" s="119"/>
      <c r="C1268" s="119"/>
      <c r="D1268" s="119"/>
      <c r="E1268" s="119"/>
      <c r="F1268" s="119"/>
      <c r="G1268" s="119" t="s">
        <v>745</v>
      </c>
      <c r="H1268" s="91">
        <v>29</v>
      </c>
      <c r="I1268" s="119" t="s">
        <v>746</v>
      </c>
      <c r="J1268" s="120">
        <v>486.04</v>
      </c>
    </row>
    <row r="1269" spans="1:10" ht="14.4" thickTop="1" x14ac:dyDescent="0.25">
      <c r="A1269" s="4"/>
      <c r="B1269" s="4"/>
      <c r="C1269" s="4"/>
      <c r="D1269" s="4"/>
      <c r="E1269" s="4"/>
      <c r="F1269" s="4"/>
      <c r="G1269" s="4"/>
      <c r="H1269" s="4"/>
      <c r="I1269" s="4"/>
      <c r="J1269" s="4"/>
    </row>
    <row r="1270" spans="1:10" x14ac:dyDescent="0.25">
      <c r="A1270" s="117" t="s">
        <v>457</v>
      </c>
      <c r="B1270" s="97" t="s">
        <v>1</v>
      </c>
      <c r="C1270" s="117" t="s">
        <v>206</v>
      </c>
      <c r="D1270" s="117" t="s">
        <v>0</v>
      </c>
      <c r="E1270" s="141" t="s">
        <v>3</v>
      </c>
      <c r="F1270" s="141"/>
      <c r="G1270" s="98" t="s">
        <v>207</v>
      </c>
      <c r="H1270" s="97" t="s">
        <v>208</v>
      </c>
      <c r="I1270" s="97" t="s">
        <v>209</v>
      </c>
      <c r="J1270" s="97" t="s">
        <v>167</v>
      </c>
    </row>
    <row r="1271" spans="1:10" ht="52.8" x14ac:dyDescent="0.25">
      <c r="A1271" s="124" t="s">
        <v>717</v>
      </c>
      <c r="B1271" s="2" t="s">
        <v>458</v>
      </c>
      <c r="C1271" s="124" t="s">
        <v>251</v>
      </c>
      <c r="D1271" s="124" t="s">
        <v>459</v>
      </c>
      <c r="E1271" s="151" t="s">
        <v>913</v>
      </c>
      <c r="F1271" s="151"/>
      <c r="G1271" s="3" t="s">
        <v>2</v>
      </c>
      <c r="H1271" s="85">
        <v>1</v>
      </c>
      <c r="I1271" s="83">
        <v>13</v>
      </c>
      <c r="J1271" s="83">
        <v>13</v>
      </c>
    </row>
    <row r="1272" spans="1:10" ht="26.4" x14ac:dyDescent="0.25">
      <c r="A1272" s="125" t="s">
        <v>719</v>
      </c>
      <c r="B1272" s="86" t="s">
        <v>920</v>
      </c>
      <c r="C1272" s="125" t="s">
        <v>251</v>
      </c>
      <c r="D1272" s="125" t="s">
        <v>921</v>
      </c>
      <c r="E1272" s="152" t="s">
        <v>4</v>
      </c>
      <c r="F1272" s="152"/>
      <c r="G1272" s="87" t="s">
        <v>5</v>
      </c>
      <c r="H1272" s="88">
        <v>0.159</v>
      </c>
      <c r="I1272" s="89">
        <v>20.23</v>
      </c>
      <c r="J1272" s="89">
        <v>3.21</v>
      </c>
    </row>
    <row r="1273" spans="1:10" ht="26.4" x14ac:dyDescent="0.25">
      <c r="A1273" s="125" t="s">
        <v>719</v>
      </c>
      <c r="B1273" s="86" t="s">
        <v>938</v>
      </c>
      <c r="C1273" s="125" t="s">
        <v>251</v>
      </c>
      <c r="D1273" s="125" t="s">
        <v>939</v>
      </c>
      <c r="E1273" s="152" t="s">
        <v>4</v>
      </c>
      <c r="F1273" s="152"/>
      <c r="G1273" s="87" t="s">
        <v>5</v>
      </c>
      <c r="H1273" s="88">
        <v>0.159</v>
      </c>
      <c r="I1273" s="89">
        <v>15.83</v>
      </c>
      <c r="J1273" s="89">
        <v>2.5099999999999998</v>
      </c>
    </row>
    <row r="1274" spans="1:10" x14ac:dyDescent="0.25">
      <c r="A1274" s="123" t="s">
        <v>758</v>
      </c>
      <c r="B1274" s="92" t="s">
        <v>1112</v>
      </c>
      <c r="C1274" s="123" t="s">
        <v>251</v>
      </c>
      <c r="D1274" s="123" t="s">
        <v>1113</v>
      </c>
      <c r="E1274" s="150" t="s">
        <v>10</v>
      </c>
      <c r="F1274" s="150"/>
      <c r="G1274" s="93" t="s">
        <v>2</v>
      </c>
      <c r="H1274" s="94">
        <v>0.06</v>
      </c>
      <c r="I1274" s="95">
        <v>19.53</v>
      </c>
      <c r="J1274" s="95">
        <v>1.17</v>
      </c>
    </row>
    <row r="1275" spans="1:10" x14ac:dyDescent="0.25">
      <c r="A1275" s="123" t="s">
        <v>758</v>
      </c>
      <c r="B1275" s="92" t="s">
        <v>1114</v>
      </c>
      <c r="C1275" s="123" t="s">
        <v>251</v>
      </c>
      <c r="D1275" s="123" t="s">
        <v>1115</v>
      </c>
      <c r="E1275" s="150" t="s">
        <v>10</v>
      </c>
      <c r="F1275" s="150"/>
      <c r="G1275" s="93" t="s">
        <v>2</v>
      </c>
      <c r="H1275" s="94">
        <v>2.4E-2</v>
      </c>
      <c r="I1275" s="95">
        <v>1.91</v>
      </c>
      <c r="J1275" s="95">
        <v>0.04</v>
      </c>
    </row>
    <row r="1276" spans="1:10" x14ac:dyDescent="0.25">
      <c r="A1276" s="123" t="s">
        <v>758</v>
      </c>
      <c r="B1276" s="92" t="s">
        <v>1118</v>
      </c>
      <c r="C1276" s="123" t="s">
        <v>251</v>
      </c>
      <c r="D1276" s="123" t="s">
        <v>1119</v>
      </c>
      <c r="E1276" s="150" t="s">
        <v>10</v>
      </c>
      <c r="F1276" s="150"/>
      <c r="G1276" s="93" t="s">
        <v>2</v>
      </c>
      <c r="H1276" s="94">
        <v>1.4E-2</v>
      </c>
      <c r="I1276" s="95">
        <v>67.819999999999993</v>
      </c>
      <c r="J1276" s="95">
        <v>0.94</v>
      </c>
    </row>
    <row r="1277" spans="1:10" ht="26.4" x14ac:dyDescent="0.25">
      <c r="A1277" s="123" t="s">
        <v>758</v>
      </c>
      <c r="B1277" s="92" t="s">
        <v>1138</v>
      </c>
      <c r="C1277" s="123" t="s">
        <v>251</v>
      </c>
      <c r="D1277" s="123" t="s">
        <v>1139</v>
      </c>
      <c r="E1277" s="150" t="s">
        <v>10</v>
      </c>
      <c r="F1277" s="150"/>
      <c r="G1277" s="93" t="s">
        <v>2</v>
      </c>
      <c r="H1277" s="94">
        <v>1</v>
      </c>
      <c r="I1277" s="95">
        <v>5.13</v>
      </c>
      <c r="J1277" s="95">
        <v>5.13</v>
      </c>
    </row>
    <row r="1278" spans="1:10" x14ac:dyDescent="0.25">
      <c r="A1278" s="126"/>
      <c r="B1278" s="126"/>
      <c r="C1278" s="126"/>
      <c r="D1278" s="126"/>
      <c r="E1278" s="126" t="s">
        <v>740</v>
      </c>
      <c r="F1278" s="90">
        <v>1.9352402529972623</v>
      </c>
      <c r="G1278" s="126" t="s">
        <v>741</v>
      </c>
      <c r="H1278" s="90">
        <v>2.16</v>
      </c>
      <c r="I1278" s="126" t="s">
        <v>742</v>
      </c>
      <c r="J1278" s="90">
        <v>4.0999999999999996</v>
      </c>
    </row>
    <row r="1279" spans="1:10" x14ac:dyDescent="0.25">
      <c r="A1279" s="126"/>
      <c r="B1279" s="126"/>
      <c r="C1279" s="126"/>
      <c r="D1279" s="126"/>
      <c r="E1279" s="126" t="s">
        <v>743</v>
      </c>
      <c r="F1279" s="90">
        <v>2.64</v>
      </c>
      <c r="G1279" s="126"/>
      <c r="H1279" s="149" t="s">
        <v>744</v>
      </c>
      <c r="I1279" s="149"/>
      <c r="J1279" s="90">
        <v>15.64</v>
      </c>
    </row>
    <row r="1280" spans="1:10" ht="14.4" thickBot="1" x14ac:dyDescent="0.3">
      <c r="A1280" s="119"/>
      <c r="B1280" s="119"/>
      <c r="C1280" s="119"/>
      <c r="D1280" s="119"/>
      <c r="E1280" s="119"/>
      <c r="F1280" s="119"/>
      <c r="G1280" s="119" t="s">
        <v>745</v>
      </c>
      <c r="H1280" s="91">
        <v>9</v>
      </c>
      <c r="I1280" s="119" t="s">
        <v>746</v>
      </c>
      <c r="J1280" s="120">
        <v>140.76</v>
      </c>
    </row>
    <row r="1281" spans="1:10" ht="14.4" thickTop="1" x14ac:dyDescent="0.25">
      <c r="A1281" s="4"/>
      <c r="B1281" s="4"/>
      <c r="C1281" s="4"/>
      <c r="D1281" s="4"/>
      <c r="E1281" s="4"/>
      <c r="F1281" s="4"/>
      <c r="G1281" s="4"/>
      <c r="H1281" s="4"/>
      <c r="I1281" s="4"/>
      <c r="J1281" s="4"/>
    </row>
    <row r="1282" spans="1:10" x14ac:dyDescent="0.25">
      <c r="A1282" s="117" t="s">
        <v>460</v>
      </c>
      <c r="B1282" s="97" t="s">
        <v>1</v>
      </c>
      <c r="C1282" s="117" t="s">
        <v>206</v>
      </c>
      <c r="D1282" s="117" t="s">
        <v>0</v>
      </c>
      <c r="E1282" s="141" t="s">
        <v>3</v>
      </c>
      <c r="F1282" s="141"/>
      <c r="G1282" s="98" t="s">
        <v>207</v>
      </c>
      <c r="H1282" s="97" t="s">
        <v>208</v>
      </c>
      <c r="I1282" s="97" t="s">
        <v>209</v>
      </c>
      <c r="J1282" s="97" t="s">
        <v>167</v>
      </c>
    </row>
    <row r="1283" spans="1:10" ht="26.4" x14ac:dyDescent="0.25">
      <c r="A1283" s="124" t="s">
        <v>717</v>
      </c>
      <c r="B1283" s="2" t="s">
        <v>461</v>
      </c>
      <c r="C1283" s="124" t="s">
        <v>251</v>
      </c>
      <c r="D1283" s="124" t="s">
        <v>462</v>
      </c>
      <c r="E1283" s="151" t="s">
        <v>913</v>
      </c>
      <c r="F1283" s="151"/>
      <c r="G1283" s="3" t="s">
        <v>230</v>
      </c>
      <c r="H1283" s="85">
        <v>1</v>
      </c>
      <c r="I1283" s="83">
        <v>17.829999999999998</v>
      </c>
      <c r="J1283" s="83">
        <v>17.829999999999998</v>
      </c>
    </row>
    <row r="1284" spans="1:10" ht="26.4" x14ac:dyDescent="0.25">
      <c r="A1284" s="125" t="s">
        <v>719</v>
      </c>
      <c r="B1284" s="86" t="s">
        <v>938</v>
      </c>
      <c r="C1284" s="125" t="s">
        <v>251</v>
      </c>
      <c r="D1284" s="125" t="s">
        <v>939</v>
      </c>
      <c r="E1284" s="152" t="s">
        <v>4</v>
      </c>
      <c r="F1284" s="152"/>
      <c r="G1284" s="87" t="s">
        <v>5</v>
      </c>
      <c r="H1284" s="88">
        <v>0.36899999999999999</v>
      </c>
      <c r="I1284" s="89">
        <v>15.83</v>
      </c>
      <c r="J1284" s="89">
        <v>5.84</v>
      </c>
    </row>
    <row r="1285" spans="1:10" ht="26.4" x14ac:dyDescent="0.25">
      <c r="A1285" s="125" t="s">
        <v>719</v>
      </c>
      <c r="B1285" s="86" t="s">
        <v>920</v>
      </c>
      <c r="C1285" s="125" t="s">
        <v>251</v>
      </c>
      <c r="D1285" s="125" t="s">
        <v>921</v>
      </c>
      <c r="E1285" s="152" t="s">
        <v>4</v>
      </c>
      <c r="F1285" s="152"/>
      <c r="G1285" s="87" t="s">
        <v>5</v>
      </c>
      <c r="H1285" s="88">
        <v>0.36899999999999999</v>
      </c>
      <c r="I1285" s="89">
        <v>20.23</v>
      </c>
      <c r="J1285" s="89">
        <v>7.46</v>
      </c>
    </row>
    <row r="1286" spans="1:10" x14ac:dyDescent="0.25">
      <c r="A1286" s="123" t="s">
        <v>758</v>
      </c>
      <c r="B1286" s="92" t="s">
        <v>1114</v>
      </c>
      <c r="C1286" s="123" t="s">
        <v>251</v>
      </c>
      <c r="D1286" s="123" t="s">
        <v>1115</v>
      </c>
      <c r="E1286" s="150" t="s">
        <v>10</v>
      </c>
      <c r="F1286" s="150"/>
      <c r="G1286" s="93" t="s">
        <v>2</v>
      </c>
      <c r="H1286" s="94">
        <v>0.123</v>
      </c>
      <c r="I1286" s="95">
        <v>1.91</v>
      </c>
      <c r="J1286" s="95">
        <v>0.23</v>
      </c>
    </row>
    <row r="1287" spans="1:10" x14ac:dyDescent="0.25">
      <c r="A1287" s="123" t="s">
        <v>758</v>
      </c>
      <c r="B1287" s="92" t="s">
        <v>1140</v>
      </c>
      <c r="C1287" s="123" t="s">
        <v>251</v>
      </c>
      <c r="D1287" s="123" t="s">
        <v>1141</v>
      </c>
      <c r="E1287" s="150" t="s">
        <v>10</v>
      </c>
      <c r="F1287" s="150"/>
      <c r="G1287" s="93" t="s">
        <v>230</v>
      </c>
      <c r="H1287" s="94">
        <v>1.0609999999999999</v>
      </c>
      <c r="I1287" s="95">
        <v>4.0599999999999996</v>
      </c>
      <c r="J1287" s="95">
        <v>4.3</v>
      </c>
    </row>
    <row r="1288" spans="1:10" x14ac:dyDescent="0.25">
      <c r="A1288" s="126"/>
      <c r="B1288" s="126"/>
      <c r="C1288" s="126"/>
      <c r="D1288" s="126"/>
      <c r="E1288" s="126" t="s">
        <v>740</v>
      </c>
      <c r="F1288" s="90">
        <v>4.4935334654960819</v>
      </c>
      <c r="G1288" s="126" t="s">
        <v>741</v>
      </c>
      <c r="H1288" s="90">
        <v>5.03</v>
      </c>
      <c r="I1288" s="126" t="s">
        <v>742</v>
      </c>
      <c r="J1288" s="90">
        <v>9.52</v>
      </c>
    </row>
    <row r="1289" spans="1:10" x14ac:dyDescent="0.25">
      <c r="A1289" s="126"/>
      <c r="B1289" s="126"/>
      <c r="C1289" s="126"/>
      <c r="D1289" s="126"/>
      <c r="E1289" s="126" t="s">
        <v>743</v>
      </c>
      <c r="F1289" s="90">
        <v>3.62</v>
      </c>
      <c r="G1289" s="126"/>
      <c r="H1289" s="149" t="s">
        <v>744</v>
      </c>
      <c r="I1289" s="149"/>
      <c r="J1289" s="90">
        <v>21.45</v>
      </c>
    </row>
    <row r="1290" spans="1:10" ht="14.4" thickBot="1" x14ac:dyDescent="0.3">
      <c r="A1290" s="119"/>
      <c r="B1290" s="119"/>
      <c r="C1290" s="119"/>
      <c r="D1290" s="119"/>
      <c r="E1290" s="119"/>
      <c r="F1290" s="119"/>
      <c r="G1290" s="119" t="s">
        <v>745</v>
      </c>
      <c r="H1290" s="91">
        <v>122.91</v>
      </c>
      <c r="I1290" s="119" t="s">
        <v>746</v>
      </c>
      <c r="J1290" s="120">
        <v>2636.41</v>
      </c>
    </row>
    <row r="1291" spans="1:10" ht="14.4" thickTop="1" x14ac:dyDescent="0.25">
      <c r="A1291" s="4"/>
      <c r="B1291" s="4"/>
      <c r="C1291" s="4"/>
      <c r="D1291" s="4"/>
      <c r="E1291" s="4"/>
      <c r="F1291" s="4"/>
      <c r="G1291" s="4"/>
      <c r="H1291" s="4"/>
      <c r="I1291" s="4"/>
      <c r="J1291" s="4"/>
    </row>
    <row r="1292" spans="1:10" x14ac:dyDescent="0.25">
      <c r="A1292" s="117" t="s">
        <v>463</v>
      </c>
      <c r="B1292" s="97" t="s">
        <v>1</v>
      </c>
      <c r="C1292" s="117" t="s">
        <v>206</v>
      </c>
      <c r="D1292" s="117" t="s">
        <v>0</v>
      </c>
      <c r="E1292" s="141" t="s">
        <v>3</v>
      </c>
      <c r="F1292" s="141"/>
      <c r="G1292" s="98" t="s">
        <v>207</v>
      </c>
      <c r="H1292" s="97" t="s">
        <v>208</v>
      </c>
      <c r="I1292" s="97" t="s">
        <v>209</v>
      </c>
      <c r="J1292" s="97" t="s">
        <v>167</v>
      </c>
    </row>
    <row r="1293" spans="1:10" ht="26.4" x14ac:dyDescent="0.25">
      <c r="A1293" s="124" t="s">
        <v>717</v>
      </c>
      <c r="B1293" s="2" t="s">
        <v>464</v>
      </c>
      <c r="C1293" s="124" t="s">
        <v>251</v>
      </c>
      <c r="D1293" s="124" t="s">
        <v>465</v>
      </c>
      <c r="E1293" s="151" t="s">
        <v>913</v>
      </c>
      <c r="F1293" s="151"/>
      <c r="G1293" s="3" t="s">
        <v>230</v>
      </c>
      <c r="H1293" s="85">
        <v>1</v>
      </c>
      <c r="I1293" s="83">
        <v>14.58</v>
      </c>
      <c r="J1293" s="83">
        <v>14.58</v>
      </c>
    </row>
    <row r="1294" spans="1:10" ht="26.4" x14ac:dyDescent="0.25">
      <c r="A1294" s="125" t="s">
        <v>719</v>
      </c>
      <c r="B1294" s="86" t="s">
        <v>938</v>
      </c>
      <c r="C1294" s="125" t="s">
        <v>251</v>
      </c>
      <c r="D1294" s="125" t="s">
        <v>939</v>
      </c>
      <c r="E1294" s="152" t="s">
        <v>4</v>
      </c>
      <c r="F1294" s="152"/>
      <c r="G1294" s="87" t="s">
        <v>5</v>
      </c>
      <c r="H1294" s="88">
        <v>0.13400000000000001</v>
      </c>
      <c r="I1294" s="89">
        <v>15.83</v>
      </c>
      <c r="J1294" s="89">
        <v>2.12</v>
      </c>
    </row>
    <row r="1295" spans="1:10" ht="26.4" x14ac:dyDescent="0.25">
      <c r="A1295" s="125" t="s">
        <v>719</v>
      </c>
      <c r="B1295" s="86" t="s">
        <v>920</v>
      </c>
      <c r="C1295" s="125" t="s">
        <v>251</v>
      </c>
      <c r="D1295" s="125" t="s">
        <v>921</v>
      </c>
      <c r="E1295" s="152" t="s">
        <v>4</v>
      </c>
      <c r="F1295" s="152"/>
      <c r="G1295" s="87" t="s">
        <v>5</v>
      </c>
      <c r="H1295" s="88">
        <v>0.13400000000000001</v>
      </c>
      <c r="I1295" s="89">
        <v>20.23</v>
      </c>
      <c r="J1295" s="89">
        <v>2.71</v>
      </c>
    </row>
    <row r="1296" spans="1:10" x14ac:dyDescent="0.25">
      <c r="A1296" s="123" t="s">
        <v>758</v>
      </c>
      <c r="B1296" s="92" t="s">
        <v>1114</v>
      </c>
      <c r="C1296" s="123" t="s">
        <v>251</v>
      </c>
      <c r="D1296" s="123" t="s">
        <v>1115</v>
      </c>
      <c r="E1296" s="150" t="s">
        <v>10</v>
      </c>
      <c r="F1296" s="150"/>
      <c r="G1296" s="93" t="s">
        <v>2</v>
      </c>
      <c r="H1296" s="94">
        <v>4.4999999999999998E-2</v>
      </c>
      <c r="I1296" s="95">
        <v>1.91</v>
      </c>
      <c r="J1296" s="95">
        <v>0.08</v>
      </c>
    </row>
    <row r="1297" spans="1:10" x14ac:dyDescent="0.25">
      <c r="A1297" s="123" t="s">
        <v>758</v>
      </c>
      <c r="B1297" s="92" t="s">
        <v>1142</v>
      </c>
      <c r="C1297" s="123" t="s">
        <v>251</v>
      </c>
      <c r="D1297" s="123" t="s">
        <v>1143</v>
      </c>
      <c r="E1297" s="150" t="s">
        <v>10</v>
      </c>
      <c r="F1297" s="150"/>
      <c r="G1297" s="93" t="s">
        <v>230</v>
      </c>
      <c r="H1297" s="94">
        <v>1.0609999999999999</v>
      </c>
      <c r="I1297" s="95">
        <v>9.1199999999999992</v>
      </c>
      <c r="J1297" s="95">
        <v>9.67</v>
      </c>
    </row>
    <row r="1298" spans="1:10" x14ac:dyDescent="0.25">
      <c r="A1298" s="126"/>
      <c r="B1298" s="126"/>
      <c r="C1298" s="126"/>
      <c r="D1298" s="126"/>
      <c r="E1298" s="126" t="s">
        <v>740</v>
      </c>
      <c r="F1298" s="90">
        <v>1.6284338714245257</v>
      </c>
      <c r="G1298" s="126" t="s">
        <v>741</v>
      </c>
      <c r="H1298" s="90">
        <v>1.82</v>
      </c>
      <c r="I1298" s="126" t="s">
        <v>742</v>
      </c>
      <c r="J1298" s="90">
        <v>3.45</v>
      </c>
    </row>
    <row r="1299" spans="1:10" x14ac:dyDescent="0.25">
      <c r="A1299" s="126"/>
      <c r="B1299" s="126"/>
      <c r="C1299" s="126"/>
      <c r="D1299" s="126"/>
      <c r="E1299" s="126" t="s">
        <v>743</v>
      </c>
      <c r="F1299" s="90">
        <v>2.96</v>
      </c>
      <c r="G1299" s="126"/>
      <c r="H1299" s="149" t="s">
        <v>744</v>
      </c>
      <c r="I1299" s="149"/>
      <c r="J1299" s="90">
        <v>17.54</v>
      </c>
    </row>
    <row r="1300" spans="1:10" ht="14.4" thickBot="1" x14ac:dyDescent="0.3">
      <c r="A1300" s="119"/>
      <c r="B1300" s="119"/>
      <c r="C1300" s="119"/>
      <c r="D1300" s="119"/>
      <c r="E1300" s="119"/>
      <c r="F1300" s="119"/>
      <c r="G1300" s="119" t="s">
        <v>745</v>
      </c>
      <c r="H1300" s="91">
        <v>7.1</v>
      </c>
      <c r="I1300" s="119" t="s">
        <v>746</v>
      </c>
      <c r="J1300" s="120">
        <v>124.53</v>
      </c>
    </row>
    <row r="1301" spans="1:10" ht="14.4" thickTop="1" x14ac:dyDescent="0.25">
      <c r="A1301" s="4"/>
      <c r="B1301" s="4"/>
      <c r="C1301" s="4"/>
      <c r="D1301" s="4"/>
      <c r="E1301" s="4"/>
      <c r="F1301" s="4"/>
      <c r="G1301" s="4"/>
      <c r="H1301" s="4"/>
      <c r="I1301" s="4"/>
      <c r="J1301" s="4"/>
    </row>
    <row r="1302" spans="1:10" x14ac:dyDescent="0.25">
      <c r="A1302" s="117" t="s">
        <v>466</v>
      </c>
      <c r="B1302" s="97" t="s">
        <v>1</v>
      </c>
      <c r="C1302" s="117" t="s">
        <v>206</v>
      </c>
      <c r="D1302" s="117" t="s">
        <v>0</v>
      </c>
      <c r="E1302" s="141" t="s">
        <v>3</v>
      </c>
      <c r="F1302" s="141"/>
      <c r="G1302" s="98" t="s">
        <v>207</v>
      </c>
      <c r="H1302" s="97" t="s">
        <v>208</v>
      </c>
      <c r="I1302" s="97" t="s">
        <v>209</v>
      </c>
      <c r="J1302" s="97" t="s">
        <v>167</v>
      </c>
    </row>
    <row r="1303" spans="1:10" ht="26.4" x14ac:dyDescent="0.25">
      <c r="A1303" s="124" t="s">
        <v>717</v>
      </c>
      <c r="B1303" s="2" t="s">
        <v>467</v>
      </c>
      <c r="C1303" s="124" t="s">
        <v>251</v>
      </c>
      <c r="D1303" s="124" t="s">
        <v>468</v>
      </c>
      <c r="E1303" s="151" t="s">
        <v>913</v>
      </c>
      <c r="F1303" s="151"/>
      <c r="G1303" s="3" t="s">
        <v>230</v>
      </c>
      <c r="H1303" s="85">
        <v>1</v>
      </c>
      <c r="I1303" s="83">
        <v>17.16</v>
      </c>
      <c r="J1303" s="83">
        <v>17.16</v>
      </c>
    </row>
    <row r="1304" spans="1:10" ht="26.4" x14ac:dyDescent="0.25">
      <c r="A1304" s="125" t="s">
        <v>719</v>
      </c>
      <c r="B1304" s="86" t="s">
        <v>920</v>
      </c>
      <c r="C1304" s="125" t="s">
        <v>251</v>
      </c>
      <c r="D1304" s="125" t="s">
        <v>921</v>
      </c>
      <c r="E1304" s="152" t="s">
        <v>4</v>
      </c>
      <c r="F1304" s="152"/>
      <c r="G1304" s="87" t="s">
        <v>5</v>
      </c>
      <c r="H1304" s="88">
        <v>2.9000000000000001E-2</v>
      </c>
      <c r="I1304" s="89">
        <v>20.23</v>
      </c>
      <c r="J1304" s="89">
        <v>0.57999999999999996</v>
      </c>
    </row>
    <row r="1305" spans="1:10" ht="26.4" x14ac:dyDescent="0.25">
      <c r="A1305" s="125" t="s">
        <v>719</v>
      </c>
      <c r="B1305" s="86" t="s">
        <v>938</v>
      </c>
      <c r="C1305" s="125" t="s">
        <v>251</v>
      </c>
      <c r="D1305" s="125" t="s">
        <v>939</v>
      </c>
      <c r="E1305" s="152" t="s">
        <v>4</v>
      </c>
      <c r="F1305" s="152"/>
      <c r="G1305" s="87" t="s">
        <v>5</v>
      </c>
      <c r="H1305" s="88">
        <v>2.9000000000000001E-2</v>
      </c>
      <c r="I1305" s="89">
        <v>15.83</v>
      </c>
      <c r="J1305" s="89">
        <v>0.45</v>
      </c>
    </row>
    <row r="1306" spans="1:10" x14ac:dyDescent="0.25">
      <c r="A1306" s="123" t="s">
        <v>758</v>
      </c>
      <c r="B1306" s="92" t="s">
        <v>1114</v>
      </c>
      <c r="C1306" s="123" t="s">
        <v>251</v>
      </c>
      <c r="D1306" s="123" t="s">
        <v>1115</v>
      </c>
      <c r="E1306" s="150" t="s">
        <v>10</v>
      </c>
      <c r="F1306" s="150"/>
      <c r="G1306" s="93" t="s">
        <v>2</v>
      </c>
      <c r="H1306" s="94">
        <v>0.01</v>
      </c>
      <c r="I1306" s="95">
        <v>1.91</v>
      </c>
      <c r="J1306" s="95">
        <v>0.01</v>
      </c>
    </row>
    <row r="1307" spans="1:10" x14ac:dyDescent="0.25">
      <c r="A1307" s="123" t="s">
        <v>758</v>
      </c>
      <c r="B1307" s="92" t="s">
        <v>1144</v>
      </c>
      <c r="C1307" s="123" t="s">
        <v>251</v>
      </c>
      <c r="D1307" s="123" t="s">
        <v>1145</v>
      </c>
      <c r="E1307" s="150" t="s">
        <v>10</v>
      </c>
      <c r="F1307" s="150"/>
      <c r="G1307" s="93" t="s">
        <v>230</v>
      </c>
      <c r="H1307" s="94">
        <v>1.0609999999999999</v>
      </c>
      <c r="I1307" s="95">
        <v>15.2</v>
      </c>
      <c r="J1307" s="95">
        <v>16.12</v>
      </c>
    </row>
    <row r="1308" spans="1:10" x14ac:dyDescent="0.25">
      <c r="A1308" s="126"/>
      <c r="B1308" s="126"/>
      <c r="C1308" s="126"/>
      <c r="D1308" s="126"/>
      <c r="E1308" s="126" t="s">
        <v>740</v>
      </c>
      <c r="F1308" s="90">
        <v>0.34928726517511566</v>
      </c>
      <c r="G1308" s="126" t="s">
        <v>741</v>
      </c>
      <c r="H1308" s="90">
        <v>0.39</v>
      </c>
      <c r="I1308" s="126" t="s">
        <v>742</v>
      </c>
      <c r="J1308" s="90">
        <v>0.74</v>
      </c>
    </row>
    <row r="1309" spans="1:10" x14ac:dyDescent="0.25">
      <c r="A1309" s="126"/>
      <c r="B1309" s="126"/>
      <c r="C1309" s="126"/>
      <c r="D1309" s="126"/>
      <c r="E1309" s="126" t="s">
        <v>743</v>
      </c>
      <c r="F1309" s="90">
        <v>3.49</v>
      </c>
      <c r="G1309" s="126"/>
      <c r="H1309" s="149" t="s">
        <v>744</v>
      </c>
      <c r="I1309" s="149"/>
      <c r="J1309" s="90">
        <v>20.65</v>
      </c>
    </row>
    <row r="1310" spans="1:10" ht="14.4" thickBot="1" x14ac:dyDescent="0.3">
      <c r="A1310" s="119"/>
      <c r="B1310" s="119"/>
      <c r="C1310" s="119"/>
      <c r="D1310" s="119"/>
      <c r="E1310" s="119"/>
      <c r="F1310" s="119"/>
      <c r="G1310" s="119" t="s">
        <v>745</v>
      </c>
      <c r="H1310" s="91">
        <v>96.28</v>
      </c>
      <c r="I1310" s="119" t="s">
        <v>746</v>
      </c>
      <c r="J1310" s="120">
        <v>1988.18</v>
      </c>
    </row>
    <row r="1311" spans="1:10" ht="14.4" thickTop="1" x14ac:dyDescent="0.25">
      <c r="A1311" s="4"/>
      <c r="B1311" s="4"/>
      <c r="C1311" s="4"/>
      <c r="D1311" s="4"/>
      <c r="E1311" s="4"/>
      <c r="F1311" s="4"/>
      <c r="G1311" s="4"/>
      <c r="H1311" s="4"/>
      <c r="I1311" s="4"/>
      <c r="J1311" s="4"/>
    </row>
    <row r="1312" spans="1:10" x14ac:dyDescent="0.25">
      <c r="A1312" s="117" t="s">
        <v>469</v>
      </c>
      <c r="B1312" s="97" t="s">
        <v>1</v>
      </c>
      <c r="C1312" s="117" t="s">
        <v>206</v>
      </c>
      <c r="D1312" s="117" t="s">
        <v>0</v>
      </c>
      <c r="E1312" s="141" t="s">
        <v>3</v>
      </c>
      <c r="F1312" s="141"/>
      <c r="G1312" s="98" t="s">
        <v>207</v>
      </c>
      <c r="H1312" s="97" t="s">
        <v>208</v>
      </c>
      <c r="I1312" s="97" t="s">
        <v>209</v>
      </c>
      <c r="J1312" s="97" t="s">
        <v>167</v>
      </c>
    </row>
    <row r="1313" spans="1:10" ht="26.4" x14ac:dyDescent="0.25">
      <c r="A1313" s="124" t="s">
        <v>717</v>
      </c>
      <c r="B1313" s="2" t="s">
        <v>470</v>
      </c>
      <c r="C1313" s="124" t="s">
        <v>251</v>
      </c>
      <c r="D1313" s="124" t="s">
        <v>471</v>
      </c>
      <c r="E1313" s="151" t="s">
        <v>913</v>
      </c>
      <c r="F1313" s="151"/>
      <c r="G1313" s="3" t="s">
        <v>230</v>
      </c>
      <c r="H1313" s="85">
        <v>1</v>
      </c>
      <c r="I1313" s="83">
        <v>6.9</v>
      </c>
      <c r="J1313" s="83">
        <v>6.9</v>
      </c>
    </row>
    <row r="1314" spans="1:10" ht="26.4" x14ac:dyDescent="0.25">
      <c r="A1314" s="125" t="s">
        <v>719</v>
      </c>
      <c r="B1314" s="86" t="s">
        <v>920</v>
      </c>
      <c r="C1314" s="125" t="s">
        <v>251</v>
      </c>
      <c r="D1314" s="125" t="s">
        <v>921</v>
      </c>
      <c r="E1314" s="152" t="s">
        <v>4</v>
      </c>
      <c r="F1314" s="152"/>
      <c r="G1314" s="87" t="s">
        <v>5</v>
      </c>
      <c r="H1314" s="88">
        <v>9.7000000000000003E-2</v>
      </c>
      <c r="I1314" s="89">
        <v>20.23</v>
      </c>
      <c r="J1314" s="89">
        <v>1.96</v>
      </c>
    </row>
    <row r="1315" spans="1:10" ht="26.4" x14ac:dyDescent="0.25">
      <c r="A1315" s="125" t="s">
        <v>719</v>
      </c>
      <c r="B1315" s="86" t="s">
        <v>938</v>
      </c>
      <c r="C1315" s="125" t="s">
        <v>251</v>
      </c>
      <c r="D1315" s="125" t="s">
        <v>939</v>
      </c>
      <c r="E1315" s="152" t="s">
        <v>4</v>
      </c>
      <c r="F1315" s="152"/>
      <c r="G1315" s="87" t="s">
        <v>5</v>
      </c>
      <c r="H1315" s="88">
        <v>9.7000000000000003E-2</v>
      </c>
      <c r="I1315" s="89">
        <v>15.83</v>
      </c>
      <c r="J1315" s="89">
        <v>1.53</v>
      </c>
    </row>
    <row r="1316" spans="1:10" x14ac:dyDescent="0.25">
      <c r="A1316" s="123" t="s">
        <v>758</v>
      </c>
      <c r="B1316" s="92" t="s">
        <v>1114</v>
      </c>
      <c r="C1316" s="123" t="s">
        <v>251</v>
      </c>
      <c r="D1316" s="123" t="s">
        <v>1115</v>
      </c>
      <c r="E1316" s="150" t="s">
        <v>10</v>
      </c>
      <c r="F1316" s="150"/>
      <c r="G1316" s="93" t="s">
        <v>2</v>
      </c>
      <c r="H1316" s="94">
        <v>3.2000000000000001E-2</v>
      </c>
      <c r="I1316" s="95">
        <v>1.91</v>
      </c>
      <c r="J1316" s="95">
        <v>0.06</v>
      </c>
    </row>
    <row r="1317" spans="1:10" x14ac:dyDescent="0.25">
      <c r="A1317" s="123" t="s">
        <v>758</v>
      </c>
      <c r="B1317" s="92" t="s">
        <v>1146</v>
      </c>
      <c r="C1317" s="123" t="s">
        <v>251</v>
      </c>
      <c r="D1317" s="123" t="s">
        <v>1147</v>
      </c>
      <c r="E1317" s="150" t="s">
        <v>10</v>
      </c>
      <c r="F1317" s="150"/>
      <c r="G1317" s="93" t="s">
        <v>230</v>
      </c>
      <c r="H1317" s="94">
        <v>1.0609999999999999</v>
      </c>
      <c r="I1317" s="95">
        <v>3.16</v>
      </c>
      <c r="J1317" s="95">
        <v>3.35</v>
      </c>
    </row>
    <row r="1318" spans="1:10" x14ac:dyDescent="0.25">
      <c r="A1318" s="126"/>
      <c r="B1318" s="126"/>
      <c r="C1318" s="126"/>
      <c r="D1318" s="126"/>
      <c r="E1318" s="126" t="s">
        <v>740</v>
      </c>
      <c r="F1318" s="90">
        <v>1.1753044463324838</v>
      </c>
      <c r="G1318" s="126" t="s">
        <v>741</v>
      </c>
      <c r="H1318" s="90">
        <v>1.31</v>
      </c>
      <c r="I1318" s="126" t="s">
        <v>742</v>
      </c>
      <c r="J1318" s="90">
        <v>2.4900000000000002</v>
      </c>
    </row>
    <row r="1319" spans="1:10" x14ac:dyDescent="0.25">
      <c r="A1319" s="126"/>
      <c r="B1319" s="126"/>
      <c r="C1319" s="126"/>
      <c r="D1319" s="126"/>
      <c r="E1319" s="126" t="s">
        <v>743</v>
      </c>
      <c r="F1319" s="90">
        <v>1.4</v>
      </c>
      <c r="G1319" s="126"/>
      <c r="H1319" s="149" t="s">
        <v>744</v>
      </c>
      <c r="I1319" s="149"/>
      <c r="J1319" s="90">
        <v>8.3000000000000007</v>
      </c>
    </row>
    <row r="1320" spans="1:10" ht="14.4" thickBot="1" x14ac:dyDescent="0.3">
      <c r="A1320" s="119"/>
      <c r="B1320" s="119"/>
      <c r="C1320" s="119"/>
      <c r="D1320" s="119"/>
      <c r="E1320" s="119"/>
      <c r="F1320" s="119"/>
      <c r="G1320" s="119" t="s">
        <v>745</v>
      </c>
      <c r="H1320" s="91">
        <v>1.1100000000000001</v>
      </c>
      <c r="I1320" s="119" t="s">
        <v>746</v>
      </c>
      <c r="J1320" s="120">
        <v>9.2100000000000009</v>
      </c>
    </row>
    <row r="1321" spans="1:10" ht="14.4" thickTop="1" x14ac:dyDescent="0.25">
      <c r="A1321" s="4"/>
      <c r="B1321" s="4"/>
      <c r="C1321" s="4"/>
      <c r="D1321" s="4"/>
      <c r="E1321" s="4"/>
      <c r="F1321" s="4"/>
      <c r="G1321" s="4"/>
      <c r="H1321" s="4"/>
      <c r="I1321" s="4"/>
      <c r="J1321" s="4"/>
    </row>
    <row r="1322" spans="1:10" x14ac:dyDescent="0.25">
      <c r="A1322" s="117" t="s">
        <v>472</v>
      </c>
      <c r="B1322" s="97" t="s">
        <v>1</v>
      </c>
      <c r="C1322" s="117" t="s">
        <v>206</v>
      </c>
      <c r="D1322" s="117" t="s">
        <v>0</v>
      </c>
      <c r="E1322" s="141" t="s">
        <v>3</v>
      </c>
      <c r="F1322" s="141"/>
      <c r="G1322" s="98" t="s">
        <v>207</v>
      </c>
      <c r="H1322" s="97" t="s">
        <v>208</v>
      </c>
      <c r="I1322" s="97" t="s">
        <v>209</v>
      </c>
      <c r="J1322" s="97" t="s">
        <v>167</v>
      </c>
    </row>
    <row r="1323" spans="1:10" ht="52.8" x14ac:dyDescent="0.25">
      <c r="A1323" s="124" t="s">
        <v>717</v>
      </c>
      <c r="B1323" s="2" t="s">
        <v>473</v>
      </c>
      <c r="C1323" s="124" t="s">
        <v>251</v>
      </c>
      <c r="D1323" s="124" t="s">
        <v>474</v>
      </c>
      <c r="E1323" s="151" t="s">
        <v>913</v>
      </c>
      <c r="F1323" s="151"/>
      <c r="G1323" s="3" t="s">
        <v>2</v>
      </c>
      <c r="H1323" s="85">
        <v>1</v>
      </c>
      <c r="I1323" s="83">
        <v>9.42</v>
      </c>
      <c r="J1323" s="83">
        <v>9.42</v>
      </c>
    </row>
    <row r="1324" spans="1:10" ht="26.4" x14ac:dyDescent="0.25">
      <c r="A1324" s="125" t="s">
        <v>719</v>
      </c>
      <c r="B1324" s="86" t="s">
        <v>938</v>
      </c>
      <c r="C1324" s="125" t="s">
        <v>251</v>
      </c>
      <c r="D1324" s="125" t="s">
        <v>939</v>
      </c>
      <c r="E1324" s="152" t="s">
        <v>4</v>
      </c>
      <c r="F1324" s="152"/>
      <c r="G1324" s="87" t="s">
        <v>5</v>
      </c>
      <c r="H1324" s="88">
        <v>0.12</v>
      </c>
      <c r="I1324" s="89">
        <v>15.83</v>
      </c>
      <c r="J1324" s="89">
        <v>1.89</v>
      </c>
    </row>
    <row r="1325" spans="1:10" ht="26.4" x14ac:dyDescent="0.25">
      <c r="A1325" s="125" t="s">
        <v>719</v>
      </c>
      <c r="B1325" s="86" t="s">
        <v>920</v>
      </c>
      <c r="C1325" s="125" t="s">
        <v>251</v>
      </c>
      <c r="D1325" s="125" t="s">
        <v>921</v>
      </c>
      <c r="E1325" s="152" t="s">
        <v>4</v>
      </c>
      <c r="F1325" s="152"/>
      <c r="G1325" s="87" t="s">
        <v>5</v>
      </c>
      <c r="H1325" s="88">
        <v>0.12</v>
      </c>
      <c r="I1325" s="89">
        <v>20.23</v>
      </c>
      <c r="J1325" s="89">
        <v>2.42</v>
      </c>
    </row>
    <row r="1326" spans="1:10" x14ac:dyDescent="0.25">
      <c r="A1326" s="123" t="s">
        <v>758</v>
      </c>
      <c r="B1326" s="92" t="s">
        <v>1112</v>
      </c>
      <c r="C1326" s="123" t="s">
        <v>251</v>
      </c>
      <c r="D1326" s="123" t="s">
        <v>1113</v>
      </c>
      <c r="E1326" s="150" t="s">
        <v>10</v>
      </c>
      <c r="F1326" s="150"/>
      <c r="G1326" s="93" t="s">
        <v>2</v>
      </c>
      <c r="H1326" s="94">
        <v>0.04</v>
      </c>
      <c r="I1326" s="95">
        <v>19.53</v>
      </c>
      <c r="J1326" s="95">
        <v>0.78</v>
      </c>
    </row>
    <row r="1327" spans="1:10" ht="26.4" x14ac:dyDescent="0.25">
      <c r="A1327" s="123" t="s">
        <v>758</v>
      </c>
      <c r="B1327" s="92" t="s">
        <v>1148</v>
      </c>
      <c r="C1327" s="123" t="s">
        <v>251</v>
      </c>
      <c r="D1327" s="123" t="s">
        <v>1149</v>
      </c>
      <c r="E1327" s="150" t="s">
        <v>10</v>
      </c>
      <c r="F1327" s="150"/>
      <c r="G1327" s="93" t="s">
        <v>2</v>
      </c>
      <c r="H1327" s="94">
        <v>1</v>
      </c>
      <c r="I1327" s="95">
        <v>3.64</v>
      </c>
      <c r="J1327" s="95">
        <v>3.64</v>
      </c>
    </row>
    <row r="1328" spans="1:10" x14ac:dyDescent="0.25">
      <c r="A1328" s="123" t="s">
        <v>758</v>
      </c>
      <c r="B1328" s="92" t="s">
        <v>1114</v>
      </c>
      <c r="C1328" s="123" t="s">
        <v>251</v>
      </c>
      <c r="D1328" s="123" t="s">
        <v>1115</v>
      </c>
      <c r="E1328" s="150" t="s">
        <v>10</v>
      </c>
      <c r="F1328" s="150"/>
      <c r="G1328" s="93" t="s">
        <v>2</v>
      </c>
      <c r="H1328" s="94">
        <v>1.2E-2</v>
      </c>
      <c r="I1328" s="95">
        <v>1.91</v>
      </c>
      <c r="J1328" s="95">
        <v>0.02</v>
      </c>
    </row>
    <row r="1329" spans="1:10" x14ac:dyDescent="0.25">
      <c r="A1329" s="123" t="s">
        <v>758</v>
      </c>
      <c r="B1329" s="92" t="s">
        <v>1118</v>
      </c>
      <c r="C1329" s="123" t="s">
        <v>251</v>
      </c>
      <c r="D1329" s="123" t="s">
        <v>1119</v>
      </c>
      <c r="E1329" s="150" t="s">
        <v>10</v>
      </c>
      <c r="F1329" s="150"/>
      <c r="G1329" s="93" t="s">
        <v>2</v>
      </c>
      <c r="H1329" s="94">
        <v>0.01</v>
      </c>
      <c r="I1329" s="95">
        <v>67.819999999999993</v>
      </c>
      <c r="J1329" s="95">
        <v>0.67</v>
      </c>
    </row>
    <row r="1330" spans="1:10" x14ac:dyDescent="0.25">
      <c r="A1330" s="126"/>
      <c r="B1330" s="126"/>
      <c r="C1330" s="126"/>
      <c r="D1330" s="126"/>
      <c r="E1330" s="126" t="s">
        <v>740</v>
      </c>
      <c r="F1330" s="90">
        <v>1.4585103370150099</v>
      </c>
      <c r="G1330" s="126" t="s">
        <v>741</v>
      </c>
      <c r="H1330" s="90">
        <v>1.63</v>
      </c>
      <c r="I1330" s="126" t="s">
        <v>742</v>
      </c>
      <c r="J1330" s="90">
        <v>3.09</v>
      </c>
    </row>
    <row r="1331" spans="1:10" x14ac:dyDescent="0.25">
      <c r="A1331" s="126"/>
      <c r="B1331" s="126"/>
      <c r="C1331" s="126"/>
      <c r="D1331" s="126"/>
      <c r="E1331" s="126" t="s">
        <v>743</v>
      </c>
      <c r="F1331" s="90">
        <v>1.91</v>
      </c>
      <c r="G1331" s="126"/>
      <c r="H1331" s="149" t="s">
        <v>744</v>
      </c>
      <c r="I1331" s="149"/>
      <c r="J1331" s="90">
        <v>11.33</v>
      </c>
    </row>
    <row r="1332" spans="1:10" ht="14.4" thickBot="1" x14ac:dyDescent="0.3">
      <c r="A1332" s="119"/>
      <c r="B1332" s="119"/>
      <c r="C1332" s="119"/>
      <c r="D1332" s="119"/>
      <c r="E1332" s="119"/>
      <c r="F1332" s="119"/>
      <c r="G1332" s="119" t="s">
        <v>745</v>
      </c>
      <c r="H1332" s="91">
        <v>43</v>
      </c>
      <c r="I1332" s="119" t="s">
        <v>746</v>
      </c>
      <c r="J1332" s="120">
        <v>487.19</v>
      </c>
    </row>
    <row r="1333" spans="1:10" ht="14.4" thickTop="1" x14ac:dyDescent="0.25">
      <c r="A1333" s="4"/>
      <c r="B1333" s="4"/>
      <c r="C1333" s="4"/>
      <c r="D1333" s="4"/>
      <c r="E1333" s="4"/>
      <c r="F1333" s="4"/>
      <c r="G1333" s="4"/>
      <c r="H1333" s="4"/>
      <c r="I1333" s="4"/>
      <c r="J1333" s="4"/>
    </row>
    <row r="1334" spans="1:10" x14ac:dyDescent="0.25">
      <c r="A1334" s="117" t="s">
        <v>475</v>
      </c>
      <c r="B1334" s="97" t="s">
        <v>1</v>
      </c>
      <c r="C1334" s="117" t="s">
        <v>206</v>
      </c>
      <c r="D1334" s="117" t="s">
        <v>0</v>
      </c>
      <c r="E1334" s="141" t="s">
        <v>3</v>
      </c>
      <c r="F1334" s="141"/>
      <c r="G1334" s="98" t="s">
        <v>207</v>
      </c>
      <c r="H1334" s="97" t="s">
        <v>208</v>
      </c>
      <c r="I1334" s="97" t="s">
        <v>209</v>
      </c>
      <c r="J1334" s="97" t="s">
        <v>167</v>
      </c>
    </row>
    <row r="1335" spans="1:10" ht="26.4" x14ac:dyDescent="0.25">
      <c r="A1335" s="124" t="s">
        <v>717</v>
      </c>
      <c r="B1335" s="2" t="s">
        <v>476</v>
      </c>
      <c r="C1335" s="124" t="s">
        <v>251</v>
      </c>
      <c r="D1335" s="124" t="s">
        <v>477</v>
      </c>
      <c r="E1335" s="151" t="s">
        <v>913</v>
      </c>
      <c r="F1335" s="151"/>
      <c r="G1335" s="3" t="s">
        <v>2</v>
      </c>
      <c r="H1335" s="85">
        <v>1</v>
      </c>
      <c r="I1335" s="83">
        <v>48.52</v>
      </c>
      <c r="J1335" s="83">
        <v>48.52</v>
      </c>
    </row>
    <row r="1336" spans="1:10" ht="26.4" x14ac:dyDescent="0.25">
      <c r="A1336" s="125" t="s">
        <v>719</v>
      </c>
      <c r="B1336" s="86" t="s">
        <v>920</v>
      </c>
      <c r="C1336" s="125" t="s">
        <v>251</v>
      </c>
      <c r="D1336" s="125" t="s">
        <v>921</v>
      </c>
      <c r="E1336" s="152" t="s">
        <v>4</v>
      </c>
      <c r="F1336" s="152"/>
      <c r="G1336" s="87" t="s">
        <v>5</v>
      </c>
      <c r="H1336" s="88">
        <v>9.6000000000000002E-2</v>
      </c>
      <c r="I1336" s="89">
        <v>20.23</v>
      </c>
      <c r="J1336" s="89">
        <v>1.94</v>
      </c>
    </row>
    <row r="1337" spans="1:10" ht="26.4" x14ac:dyDescent="0.25">
      <c r="A1337" s="125" t="s">
        <v>719</v>
      </c>
      <c r="B1337" s="86" t="s">
        <v>755</v>
      </c>
      <c r="C1337" s="125" t="s">
        <v>251</v>
      </c>
      <c r="D1337" s="125" t="s">
        <v>9</v>
      </c>
      <c r="E1337" s="152" t="s">
        <v>4</v>
      </c>
      <c r="F1337" s="152"/>
      <c r="G1337" s="87" t="s">
        <v>5</v>
      </c>
      <c r="H1337" s="88">
        <v>3.0300000000000001E-2</v>
      </c>
      <c r="I1337" s="89">
        <v>16.329999999999998</v>
      </c>
      <c r="J1337" s="89">
        <v>0.49</v>
      </c>
    </row>
    <row r="1338" spans="1:10" x14ac:dyDescent="0.25">
      <c r="A1338" s="123" t="s">
        <v>758</v>
      </c>
      <c r="B1338" s="92" t="s">
        <v>922</v>
      </c>
      <c r="C1338" s="123" t="s">
        <v>251</v>
      </c>
      <c r="D1338" s="123" t="s">
        <v>923</v>
      </c>
      <c r="E1338" s="150" t="s">
        <v>10</v>
      </c>
      <c r="F1338" s="150"/>
      <c r="G1338" s="93" t="s">
        <v>2</v>
      </c>
      <c r="H1338" s="94">
        <v>2.1000000000000001E-2</v>
      </c>
      <c r="I1338" s="95">
        <v>4.5</v>
      </c>
      <c r="J1338" s="95">
        <v>0.09</v>
      </c>
    </row>
    <row r="1339" spans="1:10" ht="26.4" x14ac:dyDescent="0.25">
      <c r="A1339" s="123" t="s">
        <v>758</v>
      </c>
      <c r="B1339" s="92" t="s">
        <v>1150</v>
      </c>
      <c r="C1339" s="123" t="s">
        <v>251</v>
      </c>
      <c r="D1339" s="123" t="s">
        <v>1151</v>
      </c>
      <c r="E1339" s="150" t="s">
        <v>10</v>
      </c>
      <c r="F1339" s="150"/>
      <c r="G1339" s="93" t="s">
        <v>2</v>
      </c>
      <c r="H1339" s="94">
        <v>1</v>
      </c>
      <c r="I1339" s="95">
        <v>46</v>
      </c>
      <c r="J1339" s="95">
        <v>46</v>
      </c>
    </row>
    <row r="1340" spans="1:10" x14ac:dyDescent="0.25">
      <c r="A1340" s="126"/>
      <c r="B1340" s="126"/>
      <c r="C1340" s="126"/>
      <c r="D1340" s="126"/>
      <c r="E1340" s="126" t="s">
        <v>740</v>
      </c>
      <c r="F1340" s="90">
        <v>0.83545737751345228</v>
      </c>
      <c r="G1340" s="126" t="s">
        <v>741</v>
      </c>
      <c r="H1340" s="90">
        <v>0.93</v>
      </c>
      <c r="I1340" s="126" t="s">
        <v>742</v>
      </c>
      <c r="J1340" s="90">
        <v>1.77</v>
      </c>
    </row>
    <row r="1341" spans="1:10" x14ac:dyDescent="0.25">
      <c r="A1341" s="126"/>
      <c r="B1341" s="126"/>
      <c r="C1341" s="126"/>
      <c r="D1341" s="126"/>
      <c r="E1341" s="126" t="s">
        <v>743</v>
      </c>
      <c r="F1341" s="90">
        <v>9.86</v>
      </c>
      <c r="G1341" s="126"/>
      <c r="H1341" s="149" t="s">
        <v>744</v>
      </c>
      <c r="I1341" s="149"/>
      <c r="J1341" s="90">
        <v>58.38</v>
      </c>
    </row>
    <row r="1342" spans="1:10" ht="14.4" thickBot="1" x14ac:dyDescent="0.3">
      <c r="A1342" s="119"/>
      <c r="B1342" s="119"/>
      <c r="C1342" s="119"/>
      <c r="D1342" s="119"/>
      <c r="E1342" s="119"/>
      <c r="F1342" s="119"/>
      <c r="G1342" s="119" t="s">
        <v>745</v>
      </c>
      <c r="H1342" s="91">
        <v>15</v>
      </c>
      <c r="I1342" s="119" t="s">
        <v>746</v>
      </c>
      <c r="J1342" s="120">
        <v>875.7</v>
      </c>
    </row>
    <row r="1343" spans="1:10" ht="14.4" thickTop="1" x14ac:dyDescent="0.25">
      <c r="A1343" s="4"/>
      <c r="B1343" s="4"/>
      <c r="C1343" s="4"/>
      <c r="D1343" s="4"/>
      <c r="E1343" s="4"/>
      <c r="F1343" s="4"/>
      <c r="G1343" s="4"/>
      <c r="H1343" s="4"/>
      <c r="I1343" s="4"/>
      <c r="J1343" s="4"/>
    </row>
    <row r="1344" spans="1:10" x14ac:dyDescent="0.25">
      <c r="A1344" s="117" t="s">
        <v>478</v>
      </c>
      <c r="B1344" s="97" t="s">
        <v>1</v>
      </c>
      <c r="C1344" s="117" t="s">
        <v>206</v>
      </c>
      <c r="D1344" s="117" t="s">
        <v>0</v>
      </c>
      <c r="E1344" s="141" t="s">
        <v>3</v>
      </c>
      <c r="F1344" s="141"/>
      <c r="G1344" s="98" t="s">
        <v>207</v>
      </c>
      <c r="H1344" s="97" t="s">
        <v>208</v>
      </c>
      <c r="I1344" s="97" t="s">
        <v>209</v>
      </c>
      <c r="J1344" s="97" t="s">
        <v>167</v>
      </c>
    </row>
    <row r="1345" spans="1:10" ht="52.8" x14ac:dyDescent="0.25">
      <c r="A1345" s="124" t="s">
        <v>717</v>
      </c>
      <c r="B1345" s="2" t="s">
        <v>479</v>
      </c>
      <c r="C1345" s="124" t="s">
        <v>251</v>
      </c>
      <c r="D1345" s="124" t="s">
        <v>480</v>
      </c>
      <c r="E1345" s="151" t="s">
        <v>913</v>
      </c>
      <c r="F1345" s="151"/>
      <c r="G1345" s="3" t="s">
        <v>2</v>
      </c>
      <c r="H1345" s="85">
        <v>1</v>
      </c>
      <c r="I1345" s="83">
        <v>17.149999999999999</v>
      </c>
      <c r="J1345" s="83">
        <v>17.149999999999999</v>
      </c>
    </row>
    <row r="1346" spans="1:10" ht="26.4" x14ac:dyDescent="0.25">
      <c r="A1346" s="125" t="s">
        <v>719</v>
      </c>
      <c r="B1346" s="86" t="s">
        <v>920</v>
      </c>
      <c r="C1346" s="125" t="s">
        <v>251</v>
      </c>
      <c r="D1346" s="125" t="s">
        <v>921</v>
      </c>
      <c r="E1346" s="152" t="s">
        <v>4</v>
      </c>
      <c r="F1346" s="152"/>
      <c r="G1346" s="87" t="s">
        <v>5</v>
      </c>
      <c r="H1346" s="88">
        <v>0.13600000000000001</v>
      </c>
      <c r="I1346" s="89">
        <v>20.23</v>
      </c>
      <c r="J1346" s="89">
        <v>2.75</v>
      </c>
    </row>
    <row r="1347" spans="1:10" ht="26.4" x14ac:dyDescent="0.25">
      <c r="A1347" s="125" t="s">
        <v>719</v>
      </c>
      <c r="B1347" s="86" t="s">
        <v>938</v>
      </c>
      <c r="C1347" s="125" t="s">
        <v>251</v>
      </c>
      <c r="D1347" s="125" t="s">
        <v>939</v>
      </c>
      <c r="E1347" s="152" t="s">
        <v>4</v>
      </c>
      <c r="F1347" s="152"/>
      <c r="G1347" s="87" t="s">
        <v>5</v>
      </c>
      <c r="H1347" s="88">
        <v>0.13600000000000001</v>
      </c>
      <c r="I1347" s="89">
        <v>15.83</v>
      </c>
      <c r="J1347" s="89">
        <v>2.15</v>
      </c>
    </row>
    <row r="1348" spans="1:10" x14ac:dyDescent="0.25">
      <c r="A1348" s="123" t="s">
        <v>758</v>
      </c>
      <c r="B1348" s="92" t="s">
        <v>1112</v>
      </c>
      <c r="C1348" s="123" t="s">
        <v>251</v>
      </c>
      <c r="D1348" s="123" t="s">
        <v>1113</v>
      </c>
      <c r="E1348" s="150" t="s">
        <v>10</v>
      </c>
      <c r="F1348" s="150"/>
      <c r="G1348" s="93" t="s">
        <v>2</v>
      </c>
      <c r="H1348" s="94">
        <v>4.5999999999999999E-2</v>
      </c>
      <c r="I1348" s="95">
        <v>19.53</v>
      </c>
      <c r="J1348" s="95">
        <v>0.89</v>
      </c>
    </row>
    <row r="1349" spans="1:10" ht="26.4" x14ac:dyDescent="0.25">
      <c r="A1349" s="123" t="s">
        <v>758</v>
      </c>
      <c r="B1349" s="92" t="s">
        <v>1152</v>
      </c>
      <c r="C1349" s="123" t="s">
        <v>251</v>
      </c>
      <c r="D1349" s="123" t="s">
        <v>1153</v>
      </c>
      <c r="E1349" s="150" t="s">
        <v>10</v>
      </c>
      <c r="F1349" s="150"/>
      <c r="G1349" s="93" t="s">
        <v>2</v>
      </c>
      <c r="H1349" s="94">
        <v>1</v>
      </c>
      <c r="I1349" s="95">
        <v>10.6</v>
      </c>
      <c r="J1349" s="95">
        <v>10.6</v>
      </c>
    </row>
    <row r="1350" spans="1:10" x14ac:dyDescent="0.25">
      <c r="A1350" s="123" t="s">
        <v>758</v>
      </c>
      <c r="B1350" s="92" t="s">
        <v>1114</v>
      </c>
      <c r="C1350" s="123" t="s">
        <v>251</v>
      </c>
      <c r="D1350" s="123" t="s">
        <v>1115</v>
      </c>
      <c r="E1350" s="150" t="s">
        <v>10</v>
      </c>
      <c r="F1350" s="150"/>
      <c r="G1350" s="93" t="s">
        <v>2</v>
      </c>
      <c r="H1350" s="94">
        <v>1.4E-2</v>
      </c>
      <c r="I1350" s="95">
        <v>1.91</v>
      </c>
      <c r="J1350" s="95">
        <v>0.02</v>
      </c>
    </row>
    <row r="1351" spans="1:10" x14ac:dyDescent="0.25">
      <c r="A1351" s="123" t="s">
        <v>758</v>
      </c>
      <c r="B1351" s="92" t="s">
        <v>1118</v>
      </c>
      <c r="C1351" s="123" t="s">
        <v>251</v>
      </c>
      <c r="D1351" s="123" t="s">
        <v>1119</v>
      </c>
      <c r="E1351" s="150" t="s">
        <v>10</v>
      </c>
      <c r="F1351" s="150"/>
      <c r="G1351" s="93" t="s">
        <v>2</v>
      </c>
      <c r="H1351" s="94">
        <v>1.0999999999999999E-2</v>
      </c>
      <c r="I1351" s="95">
        <v>67.819999999999993</v>
      </c>
      <c r="J1351" s="95">
        <v>0.74</v>
      </c>
    </row>
    <row r="1352" spans="1:10" x14ac:dyDescent="0.25">
      <c r="A1352" s="126"/>
      <c r="B1352" s="126"/>
      <c r="C1352" s="126"/>
      <c r="D1352" s="126"/>
      <c r="E1352" s="126" t="s">
        <v>740</v>
      </c>
      <c r="F1352" s="90">
        <v>1.6520343623147362</v>
      </c>
      <c r="G1352" s="126" t="s">
        <v>741</v>
      </c>
      <c r="H1352" s="90">
        <v>1.85</v>
      </c>
      <c r="I1352" s="126" t="s">
        <v>742</v>
      </c>
      <c r="J1352" s="90">
        <v>3.5</v>
      </c>
    </row>
    <row r="1353" spans="1:10" x14ac:dyDescent="0.25">
      <c r="A1353" s="126"/>
      <c r="B1353" s="126"/>
      <c r="C1353" s="126"/>
      <c r="D1353" s="126"/>
      <c r="E1353" s="126" t="s">
        <v>743</v>
      </c>
      <c r="F1353" s="90">
        <v>3.48</v>
      </c>
      <c r="G1353" s="126"/>
      <c r="H1353" s="149" t="s">
        <v>744</v>
      </c>
      <c r="I1353" s="149"/>
      <c r="J1353" s="90">
        <v>20.63</v>
      </c>
    </row>
    <row r="1354" spans="1:10" ht="14.4" thickBot="1" x14ac:dyDescent="0.3">
      <c r="A1354" s="119"/>
      <c r="B1354" s="119"/>
      <c r="C1354" s="119"/>
      <c r="D1354" s="119"/>
      <c r="E1354" s="119"/>
      <c r="F1354" s="119"/>
      <c r="G1354" s="119" t="s">
        <v>745</v>
      </c>
      <c r="H1354" s="91">
        <v>3</v>
      </c>
      <c r="I1354" s="119" t="s">
        <v>746</v>
      </c>
      <c r="J1354" s="120">
        <v>61.89</v>
      </c>
    </row>
    <row r="1355" spans="1:10" ht="14.4" thickTop="1" x14ac:dyDescent="0.25">
      <c r="A1355" s="4"/>
      <c r="B1355" s="4"/>
      <c r="C1355" s="4"/>
      <c r="D1355" s="4"/>
      <c r="E1355" s="4"/>
      <c r="F1355" s="4"/>
      <c r="G1355" s="4"/>
      <c r="H1355" s="4"/>
      <c r="I1355" s="4"/>
      <c r="J1355" s="4"/>
    </row>
    <row r="1356" spans="1:10" x14ac:dyDescent="0.25">
      <c r="A1356" s="117" t="s">
        <v>481</v>
      </c>
      <c r="B1356" s="97" t="s">
        <v>1</v>
      </c>
      <c r="C1356" s="117" t="s">
        <v>206</v>
      </c>
      <c r="D1356" s="117" t="s">
        <v>0</v>
      </c>
      <c r="E1356" s="141" t="s">
        <v>3</v>
      </c>
      <c r="F1356" s="141"/>
      <c r="G1356" s="98" t="s">
        <v>207</v>
      </c>
      <c r="H1356" s="97" t="s">
        <v>208</v>
      </c>
      <c r="I1356" s="97" t="s">
        <v>209</v>
      </c>
      <c r="J1356" s="97" t="s">
        <v>167</v>
      </c>
    </row>
    <row r="1357" spans="1:10" ht="39.6" x14ac:dyDescent="0.25">
      <c r="A1357" s="124" t="s">
        <v>717</v>
      </c>
      <c r="B1357" s="2" t="s">
        <v>482</v>
      </c>
      <c r="C1357" s="124" t="s">
        <v>251</v>
      </c>
      <c r="D1357" s="124" t="s">
        <v>483</v>
      </c>
      <c r="E1357" s="151" t="s">
        <v>913</v>
      </c>
      <c r="F1357" s="151"/>
      <c r="G1357" s="3" t="s">
        <v>2</v>
      </c>
      <c r="H1357" s="85">
        <v>1</v>
      </c>
      <c r="I1357" s="83">
        <v>9.7799999999999994</v>
      </c>
      <c r="J1357" s="83">
        <v>9.7799999999999994</v>
      </c>
    </row>
    <row r="1358" spans="1:10" ht="26.4" x14ac:dyDescent="0.25">
      <c r="A1358" s="125" t="s">
        <v>719</v>
      </c>
      <c r="B1358" s="86" t="s">
        <v>920</v>
      </c>
      <c r="C1358" s="125" t="s">
        <v>251</v>
      </c>
      <c r="D1358" s="125" t="s">
        <v>921</v>
      </c>
      <c r="E1358" s="152" t="s">
        <v>4</v>
      </c>
      <c r="F1358" s="152"/>
      <c r="G1358" s="87" t="s">
        <v>5</v>
      </c>
      <c r="H1358" s="88">
        <v>0.04</v>
      </c>
      <c r="I1358" s="89">
        <v>20.23</v>
      </c>
      <c r="J1358" s="89">
        <v>0.8</v>
      </c>
    </row>
    <row r="1359" spans="1:10" ht="26.4" x14ac:dyDescent="0.25">
      <c r="A1359" s="125" t="s">
        <v>719</v>
      </c>
      <c r="B1359" s="86" t="s">
        <v>938</v>
      </c>
      <c r="C1359" s="125" t="s">
        <v>251</v>
      </c>
      <c r="D1359" s="125" t="s">
        <v>939</v>
      </c>
      <c r="E1359" s="152" t="s">
        <v>4</v>
      </c>
      <c r="F1359" s="152"/>
      <c r="G1359" s="87" t="s">
        <v>5</v>
      </c>
      <c r="H1359" s="88">
        <v>0.04</v>
      </c>
      <c r="I1359" s="89">
        <v>15.83</v>
      </c>
      <c r="J1359" s="89">
        <v>0.63</v>
      </c>
    </row>
    <row r="1360" spans="1:10" x14ac:dyDescent="0.25">
      <c r="A1360" s="123" t="s">
        <v>758</v>
      </c>
      <c r="B1360" s="92" t="s">
        <v>1124</v>
      </c>
      <c r="C1360" s="123" t="s">
        <v>251</v>
      </c>
      <c r="D1360" s="123" t="s">
        <v>1125</v>
      </c>
      <c r="E1360" s="150" t="s">
        <v>10</v>
      </c>
      <c r="F1360" s="150"/>
      <c r="G1360" s="93" t="s">
        <v>2</v>
      </c>
      <c r="H1360" s="94">
        <v>7.0000000000000001E-3</v>
      </c>
      <c r="I1360" s="95">
        <v>59.86</v>
      </c>
      <c r="J1360" s="95">
        <v>0.41</v>
      </c>
    </row>
    <row r="1361" spans="1:10" x14ac:dyDescent="0.25">
      <c r="A1361" s="123" t="s">
        <v>758</v>
      </c>
      <c r="B1361" s="92" t="s">
        <v>1114</v>
      </c>
      <c r="C1361" s="123" t="s">
        <v>251</v>
      </c>
      <c r="D1361" s="123" t="s">
        <v>1115</v>
      </c>
      <c r="E1361" s="150" t="s">
        <v>10</v>
      </c>
      <c r="F1361" s="150"/>
      <c r="G1361" s="93" t="s">
        <v>2</v>
      </c>
      <c r="H1361" s="94">
        <v>1.2999999999999999E-2</v>
      </c>
      <c r="I1361" s="95">
        <v>1.91</v>
      </c>
      <c r="J1361" s="95">
        <v>0.02</v>
      </c>
    </row>
    <row r="1362" spans="1:10" x14ac:dyDescent="0.25">
      <c r="A1362" s="123" t="s">
        <v>758</v>
      </c>
      <c r="B1362" s="92" t="s">
        <v>1154</v>
      </c>
      <c r="C1362" s="123" t="s">
        <v>251</v>
      </c>
      <c r="D1362" s="123" t="s">
        <v>1155</v>
      </c>
      <c r="E1362" s="150" t="s">
        <v>10</v>
      </c>
      <c r="F1362" s="150"/>
      <c r="G1362" s="93" t="s">
        <v>2</v>
      </c>
      <c r="H1362" s="94">
        <v>1</v>
      </c>
      <c r="I1362" s="95">
        <v>7.38</v>
      </c>
      <c r="J1362" s="95">
        <v>7.38</v>
      </c>
    </row>
    <row r="1363" spans="1:10" x14ac:dyDescent="0.25">
      <c r="A1363" s="123" t="s">
        <v>758</v>
      </c>
      <c r="B1363" s="92" t="s">
        <v>1118</v>
      </c>
      <c r="C1363" s="123" t="s">
        <v>251</v>
      </c>
      <c r="D1363" s="123" t="s">
        <v>1119</v>
      </c>
      <c r="E1363" s="150" t="s">
        <v>10</v>
      </c>
      <c r="F1363" s="150"/>
      <c r="G1363" s="93" t="s">
        <v>2</v>
      </c>
      <c r="H1363" s="94">
        <v>8.0000000000000002E-3</v>
      </c>
      <c r="I1363" s="95">
        <v>67.819999999999993</v>
      </c>
      <c r="J1363" s="95">
        <v>0.54</v>
      </c>
    </row>
    <row r="1364" spans="1:10" x14ac:dyDescent="0.25">
      <c r="A1364" s="126"/>
      <c r="B1364" s="126"/>
      <c r="C1364" s="126"/>
      <c r="D1364" s="126"/>
      <c r="E1364" s="126" t="s">
        <v>740</v>
      </c>
      <c r="F1364" s="90">
        <v>0.48145001416029454</v>
      </c>
      <c r="G1364" s="126" t="s">
        <v>741</v>
      </c>
      <c r="H1364" s="90">
        <v>0.54</v>
      </c>
      <c r="I1364" s="126" t="s">
        <v>742</v>
      </c>
      <c r="J1364" s="90">
        <v>1.02</v>
      </c>
    </row>
    <row r="1365" spans="1:10" x14ac:dyDescent="0.25">
      <c r="A1365" s="126"/>
      <c r="B1365" s="126"/>
      <c r="C1365" s="126"/>
      <c r="D1365" s="126"/>
      <c r="E1365" s="126" t="s">
        <v>743</v>
      </c>
      <c r="F1365" s="90">
        <v>1.98</v>
      </c>
      <c r="G1365" s="126"/>
      <c r="H1365" s="149" t="s">
        <v>744</v>
      </c>
      <c r="I1365" s="149"/>
      <c r="J1365" s="90">
        <v>11.76</v>
      </c>
    </row>
    <row r="1366" spans="1:10" ht="14.4" thickBot="1" x14ac:dyDescent="0.3">
      <c r="A1366" s="119"/>
      <c r="B1366" s="119"/>
      <c r="C1366" s="119"/>
      <c r="D1366" s="119"/>
      <c r="E1366" s="119"/>
      <c r="F1366" s="119"/>
      <c r="G1366" s="119" t="s">
        <v>745</v>
      </c>
      <c r="H1366" s="91">
        <v>16</v>
      </c>
      <c r="I1366" s="119" t="s">
        <v>746</v>
      </c>
      <c r="J1366" s="120">
        <v>188.16</v>
      </c>
    </row>
    <row r="1367" spans="1:10" ht="14.4" thickTop="1" x14ac:dyDescent="0.25">
      <c r="A1367" s="4"/>
      <c r="B1367" s="4"/>
      <c r="C1367" s="4"/>
      <c r="D1367" s="4"/>
      <c r="E1367" s="4"/>
      <c r="F1367" s="4"/>
      <c r="G1367" s="4"/>
      <c r="H1367" s="4"/>
      <c r="I1367" s="4"/>
      <c r="J1367" s="4"/>
    </row>
    <row r="1368" spans="1:10" x14ac:dyDescent="0.25">
      <c r="A1368" s="116" t="s">
        <v>193</v>
      </c>
      <c r="B1368" s="116"/>
      <c r="C1368" s="116"/>
      <c r="D1368" s="116" t="s">
        <v>194</v>
      </c>
      <c r="E1368" s="116"/>
      <c r="F1368" s="138"/>
      <c r="G1368" s="138"/>
      <c r="H1368" s="82"/>
      <c r="I1368" s="116"/>
      <c r="J1368" s="80">
        <v>42246.74</v>
      </c>
    </row>
    <row r="1369" spans="1:10" x14ac:dyDescent="0.25">
      <c r="A1369" s="117" t="s">
        <v>484</v>
      </c>
      <c r="B1369" s="97" t="s">
        <v>1</v>
      </c>
      <c r="C1369" s="117" t="s">
        <v>206</v>
      </c>
      <c r="D1369" s="117" t="s">
        <v>0</v>
      </c>
      <c r="E1369" s="141" t="s">
        <v>3</v>
      </c>
      <c r="F1369" s="141"/>
      <c r="G1369" s="98" t="s">
        <v>207</v>
      </c>
      <c r="H1369" s="97" t="s">
        <v>208</v>
      </c>
      <c r="I1369" s="97" t="s">
        <v>209</v>
      </c>
      <c r="J1369" s="97" t="s">
        <v>167</v>
      </c>
    </row>
    <row r="1370" spans="1:10" ht="39.6" x14ac:dyDescent="0.25">
      <c r="A1370" s="124" t="s">
        <v>717</v>
      </c>
      <c r="B1370" s="2" t="s">
        <v>485</v>
      </c>
      <c r="C1370" s="124" t="s">
        <v>251</v>
      </c>
      <c r="D1370" s="124" t="s">
        <v>486</v>
      </c>
      <c r="E1370" s="151" t="s">
        <v>913</v>
      </c>
      <c r="F1370" s="151"/>
      <c r="G1370" s="3" t="s">
        <v>2</v>
      </c>
      <c r="H1370" s="85">
        <v>1</v>
      </c>
      <c r="I1370" s="83">
        <v>9.84</v>
      </c>
      <c r="J1370" s="83">
        <v>9.84</v>
      </c>
    </row>
    <row r="1371" spans="1:10" ht="26.4" x14ac:dyDescent="0.25">
      <c r="A1371" s="125" t="s">
        <v>719</v>
      </c>
      <c r="B1371" s="86" t="s">
        <v>938</v>
      </c>
      <c r="C1371" s="125" t="s">
        <v>251</v>
      </c>
      <c r="D1371" s="125" t="s">
        <v>939</v>
      </c>
      <c r="E1371" s="152" t="s">
        <v>4</v>
      </c>
      <c r="F1371" s="152"/>
      <c r="G1371" s="87" t="s">
        <v>5</v>
      </c>
      <c r="H1371" s="88">
        <v>0.13</v>
      </c>
      <c r="I1371" s="89">
        <v>15.83</v>
      </c>
      <c r="J1371" s="89">
        <v>2.0499999999999998</v>
      </c>
    </row>
    <row r="1372" spans="1:10" ht="26.4" x14ac:dyDescent="0.25">
      <c r="A1372" s="125" t="s">
        <v>719</v>
      </c>
      <c r="B1372" s="86" t="s">
        <v>920</v>
      </c>
      <c r="C1372" s="125" t="s">
        <v>251</v>
      </c>
      <c r="D1372" s="125" t="s">
        <v>921</v>
      </c>
      <c r="E1372" s="152" t="s">
        <v>4</v>
      </c>
      <c r="F1372" s="152"/>
      <c r="G1372" s="87" t="s">
        <v>5</v>
      </c>
      <c r="H1372" s="88">
        <v>0.13</v>
      </c>
      <c r="I1372" s="89">
        <v>20.23</v>
      </c>
      <c r="J1372" s="89">
        <v>2.62</v>
      </c>
    </row>
    <row r="1373" spans="1:10" x14ac:dyDescent="0.25">
      <c r="A1373" s="123" t="s">
        <v>758</v>
      </c>
      <c r="B1373" s="92" t="s">
        <v>1156</v>
      </c>
      <c r="C1373" s="123" t="s">
        <v>251</v>
      </c>
      <c r="D1373" s="123" t="s">
        <v>1157</v>
      </c>
      <c r="E1373" s="150" t="s">
        <v>10</v>
      </c>
      <c r="F1373" s="150"/>
      <c r="G1373" s="93" t="s">
        <v>2</v>
      </c>
      <c r="H1373" s="94">
        <v>1</v>
      </c>
      <c r="I1373" s="95">
        <v>2.17</v>
      </c>
      <c r="J1373" s="95">
        <v>2.17</v>
      </c>
    </row>
    <row r="1374" spans="1:10" ht="26.4" x14ac:dyDescent="0.25">
      <c r="A1374" s="123" t="s">
        <v>758</v>
      </c>
      <c r="B1374" s="92" t="s">
        <v>1158</v>
      </c>
      <c r="C1374" s="123" t="s">
        <v>251</v>
      </c>
      <c r="D1374" s="123" t="s">
        <v>1159</v>
      </c>
      <c r="E1374" s="150" t="s">
        <v>10</v>
      </c>
      <c r="F1374" s="150"/>
      <c r="G1374" s="93" t="s">
        <v>2</v>
      </c>
      <c r="H1374" s="94">
        <v>1</v>
      </c>
      <c r="I1374" s="95">
        <v>2.5099999999999998</v>
      </c>
      <c r="J1374" s="95">
        <v>2.5099999999999998</v>
      </c>
    </row>
    <row r="1375" spans="1:10" ht="26.4" x14ac:dyDescent="0.25">
      <c r="A1375" s="123" t="s">
        <v>758</v>
      </c>
      <c r="B1375" s="92" t="s">
        <v>1160</v>
      </c>
      <c r="C1375" s="123" t="s">
        <v>251</v>
      </c>
      <c r="D1375" s="123" t="s">
        <v>1161</v>
      </c>
      <c r="E1375" s="150" t="s">
        <v>10</v>
      </c>
      <c r="F1375" s="150"/>
      <c r="G1375" s="93" t="s">
        <v>2</v>
      </c>
      <c r="H1375" s="94">
        <v>0.02</v>
      </c>
      <c r="I1375" s="95">
        <v>24.7</v>
      </c>
      <c r="J1375" s="95">
        <v>0.49</v>
      </c>
    </row>
    <row r="1376" spans="1:10" x14ac:dyDescent="0.25">
      <c r="A1376" s="126"/>
      <c r="B1376" s="126"/>
      <c r="C1376" s="126"/>
      <c r="D1376" s="126"/>
      <c r="E1376" s="126" t="s">
        <v>740</v>
      </c>
      <c r="F1376" s="90">
        <v>1.5812328896441046</v>
      </c>
      <c r="G1376" s="126" t="s">
        <v>741</v>
      </c>
      <c r="H1376" s="90">
        <v>1.77</v>
      </c>
      <c r="I1376" s="126" t="s">
        <v>742</v>
      </c>
      <c r="J1376" s="90">
        <v>3.35</v>
      </c>
    </row>
    <row r="1377" spans="1:10" x14ac:dyDescent="0.25">
      <c r="A1377" s="126"/>
      <c r="B1377" s="126"/>
      <c r="C1377" s="126"/>
      <c r="D1377" s="126"/>
      <c r="E1377" s="126" t="s">
        <v>743</v>
      </c>
      <c r="F1377" s="90">
        <v>2</v>
      </c>
      <c r="G1377" s="126"/>
      <c r="H1377" s="149" t="s">
        <v>744</v>
      </c>
      <c r="I1377" s="149"/>
      <c r="J1377" s="90">
        <v>11.84</v>
      </c>
    </row>
    <row r="1378" spans="1:10" ht="14.4" thickBot="1" x14ac:dyDescent="0.3">
      <c r="A1378" s="119"/>
      <c r="B1378" s="119"/>
      <c r="C1378" s="119"/>
      <c r="D1378" s="119"/>
      <c r="E1378" s="119"/>
      <c r="F1378" s="119"/>
      <c r="G1378" s="119" t="s">
        <v>745</v>
      </c>
      <c r="H1378" s="91">
        <v>28</v>
      </c>
      <c r="I1378" s="119" t="s">
        <v>746</v>
      </c>
      <c r="J1378" s="120">
        <v>331.52</v>
      </c>
    </row>
    <row r="1379" spans="1:10" ht="14.4" thickTop="1" x14ac:dyDescent="0.25">
      <c r="A1379" s="4"/>
      <c r="B1379" s="4"/>
      <c r="C1379" s="4"/>
      <c r="D1379" s="4"/>
      <c r="E1379" s="4"/>
      <c r="F1379" s="4"/>
      <c r="G1379" s="4"/>
      <c r="H1379" s="4"/>
      <c r="I1379" s="4"/>
      <c r="J1379" s="4"/>
    </row>
    <row r="1380" spans="1:10" x14ac:dyDescent="0.25">
      <c r="A1380" s="117" t="s">
        <v>487</v>
      </c>
      <c r="B1380" s="97" t="s">
        <v>1</v>
      </c>
      <c r="C1380" s="117" t="s">
        <v>206</v>
      </c>
      <c r="D1380" s="117" t="s">
        <v>0</v>
      </c>
      <c r="E1380" s="141" t="s">
        <v>3</v>
      </c>
      <c r="F1380" s="141"/>
      <c r="G1380" s="98" t="s">
        <v>207</v>
      </c>
      <c r="H1380" s="97" t="s">
        <v>208</v>
      </c>
      <c r="I1380" s="97" t="s">
        <v>209</v>
      </c>
      <c r="J1380" s="97" t="s">
        <v>167</v>
      </c>
    </row>
    <row r="1381" spans="1:10" ht="39.6" x14ac:dyDescent="0.25">
      <c r="A1381" s="124" t="s">
        <v>717</v>
      </c>
      <c r="B1381" s="2" t="s">
        <v>488</v>
      </c>
      <c r="C1381" s="124" t="s">
        <v>251</v>
      </c>
      <c r="D1381" s="124" t="s">
        <v>489</v>
      </c>
      <c r="E1381" s="151" t="s">
        <v>913</v>
      </c>
      <c r="F1381" s="151"/>
      <c r="G1381" s="3" t="s">
        <v>2</v>
      </c>
      <c r="H1381" s="85">
        <v>1</v>
      </c>
      <c r="I1381" s="83">
        <v>6.28</v>
      </c>
      <c r="J1381" s="83">
        <v>6.28</v>
      </c>
    </row>
    <row r="1382" spans="1:10" ht="26.4" x14ac:dyDescent="0.25">
      <c r="A1382" s="125" t="s">
        <v>719</v>
      </c>
      <c r="B1382" s="86" t="s">
        <v>938</v>
      </c>
      <c r="C1382" s="125" t="s">
        <v>251</v>
      </c>
      <c r="D1382" s="125" t="s">
        <v>939</v>
      </c>
      <c r="E1382" s="152" t="s">
        <v>4</v>
      </c>
      <c r="F1382" s="152"/>
      <c r="G1382" s="87" t="s">
        <v>5</v>
      </c>
      <c r="H1382" s="88">
        <v>0.1</v>
      </c>
      <c r="I1382" s="89">
        <v>15.83</v>
      </c>
      <c r="J1382" s="89">
        <v>1.58</v>
      </c>
    </row>
    <row r="1383" spans="1:10" ht="26.4" x14ac:dyDescent="0.25">
      <c r="A1383" s="125" t="s">
        <v>719</v>
      </c>
      <c r="B1383" s="86" t="s">
        <v>920</v>
      </c>
      <c r="C1383" s="125" t="s">
        <v>251</v>
      </c>
      <c r="D1383" s="125" t="s">
        <v>921</v>
      </c>
      <c r="E1383" s="152" t="s">
        <v>4</v>
      </c>
      <c r="F1383" s="152"/>
      <c r="G1383" s="87" t="s">
        <v>5</v>
      </c>
      <c r="H1383" s="88">
        <v>0.1</v>
      </c>
      <c r="I1383" s="89">
        <v>20.23</v>
      </c>
      <c r="J1383" s="89">
        <v>2.02</v>
      </c>
    </row>
    <row r="1384" spans="1:10" x14ac:dyDescent="0.25">
      <c r="A1384" s="123" t="s">
        <v>758</v>
      </c>
      <c r="B1384" s="92" t="s">
        <v>1124</v>
      </c>
      <c r="C1384" s="123" t="s">
        <v>251</v>
      </c>
      <c r="D1384" s="123" t="s">
        <v>1125</v>
      </c>
      <c r="E1384" s="150" t="s">
        <v>10</v>
      </c>
      <c r="F1384" s="150"/>
      <c r="G1384" s="93" t="s">
        <v>2</v>
      </c>
      <c r="H1384" s="94">
        <v>9.9000000000000008E-3</v>
      </c>
      <c r="I1384" s="95">
        <v>59.86</v>
      </c>
      <c r="J1384" s="95">
        <v>0.59</v>
      </c>
    </row>
    <row r="1385" spans="1:10" ht="26.4" x14ac:dyDescent="0.25">
      <c r="A1385" s="123" t="s">
        <v>758</v>
      </c>
      <c r="B1385" s="92" t="s">
        <v>1162</v>
      </c>
      <c r="C1385" s="123" t="s">
        <v>251</v>
      </c>
      <c r="D1385" s="123" t="s">
        <v>1163</v>
      </c>
      <c r="E1385" s="150" t="s">
        <v>10</v>
      </c>
      <c r="F1385" s="150"/>
      <c r="G1385" s="93" t="s">
        <v>2</v>
      </c>
      <c r="H1385" s="94">
        <v>1</v>
      </c>
      <c r="I1385" s="95">
        <v>1.04</v>
      </c>
      <c r="J1385" s="95">
        <v>1.04</v>
      </c>
    </row>
    <row r="1386" spans="1:10" x14ac:dyDescent="0.25">
      <c r="A1386" s="123" t="s">
        <v>758</v>
      </c>
      <c r="B1386" s="92" t="s">
        <v>1114</v>
      </c>
      <c r="C1386" s="123" t="s">
        <v>251</v>
      </c>
      <c r="D1386" s="123" t="s">
        <v>1115</v>
      </c>
      <c r="E1386" s="150" t="s">
        <v>10</v>
      </c>
      <c r="F1386" s="150"/>
      <c r="G1386" s="93" t="s">
        <v>2</v>
      </c>
      <c r="H1386" s="94">
        <v>2.1000000000000001E-2</v>
      </c>
      <c r="I1386" s="95">
        <v>1.91</v>
      </c>
      <c r="J1386" s="95">
        <v>0.04</v>
      </c>
    </row>
    <row r="1387" spans="1:10" x14ac:dyDescent="0.25">
      <c r="A1387" s="123" t="s">
        <v>758</v>
      </c>
      <c r="B1387" s="92" t="s">
        <v>1118</v>
      </c>
      <c r="C1387" s="123" t="s">
        <v>251</v>
      </c>
      <c r="D1387" s="123" t="s">
        <v>1119</v>
      </c>
      <c r="E1387" s="150" t="s">
        <v>10</v>
      </c>
      <c r="F1387" s="150"/>
      <c r="G1387" s="93" t="s">
        <v>2</v>
      </c>
      <c r="H1387" s="94">
        <v>1.4999999999999999E-2</v>
      </c>
      <c r="I1387" s="95">
        <v>67.819999999999993</v>
      </c>
      <c r="J1387" s="95">
        <v>1.01</v>
      </c>
    </row>
    <row r="1388" spans="1:10" x14ac:dyDescent="0.25">
      <c r="A1388" s="126"/>
      <c r="B1388" s="126"/>
      <c r="C1388" s="126"/>
      <c r="D1388" s="126"/>
      <c r="E1388" s="126" t="s">
        <v>740</v>
      </c>
      <c r="F1388" s="90">
        <v>1.2177853299348627</v>
      </c>
      <c r="G1388" s="126" t="s">
        <v>741</v>
      </c>
      <c r="H1388" s="90">
        <v>1.36</v>
      </c>
      <c r="I1388" s="126" t="s">
        <v>742</v>
      </c>
      <c r="J1388" s="90">
        <v>2.58</v>
      </c>
    </row>
    <row r="1389" spans="1:10" x14ac:dyDescent="0.25">
      <c r="A1389" s="126"/>
      <c r="B1389" s="126"/>
      <c r="C1389" s="126"/>
      <c r="D1389" s="126"/>
      <c r="E1389" s="126" t="s">
        <v>743</v>
      </c>
      <c r="F1389" s="90">
        <v>1.27</v>
      </c>
      <c r="G1389" s="126"/>
      <c r="H1389" s="149" t="s">
        <v>744</v>
      </c>
      <c r="I1389" s="149"/>
      <c r="J1389" s="90">
        <v>7.55</v>
      </c>
    </row>
    <row r="1390" spans="1:10" ht="14.4" thickBot="1" x14ac:dyDescent="0.3">
      <c r="A1390" s="119"/>
      <c r="B1390" s="119"/>
      <c r="C1390" s="119"/>
      <c r="D1390" s="119"/>
      <c r="E1390" s="119"/>
      <c r="F1390" s="119"/>
      <c r="G1390" s="119" t="s">
        <v>745</v>
      </c>
      <c r="H1390" s="91">
        <v>16</v>
      </c>
      <c r="I1390" s="119" t="s">
        <v>746</v>
      </c>
      <c r="J1390" s="120">
        <v>120.8</v>
      </c>
    </row>
    <row r="1391" spans="1:10" ht="14.4" thickTop="1" x14ac:dyDescent="0.25">
      <c r="A1391" s="4"/>
      <c r="B1391" s="4"/>
      <c r="C1391" s="4"/>
      <c r="D1391" s="4"/>
      <c r="E1391" s="4"/>
      <c r="F1391" s="4"/>
      <c r="G1391" s="4"/>
      <c r="H1391" s="4"/>
      <c r="I1391" s="4"/>
      <c r="J1391" s="4"/>
    </row>
    <row r="1392" spans="1:10" x14ac:dyDescent="0.25">
      <c r="A1392" s="117" t="s">
        <v>490</v>
      </c>
      <c r="B1392" s="97" t="s">
        <v>1</v>
      </c>
      <c r="C1392" s="117" t="s">
        <v>206</v>
      </c>
      <c r="D1392" s="117" t="s">
        <v>0</v>
      </c>
      <c r="E1392" s="141" t="s">
        <v>3</v>
      </c>
      <c r="F1392" s="141"/>
      <c r="G1392" s="98" t="s">
        <v>207</v>
      </c>
      <c r="H1392" s="97" t="s">
        <v>208</v>
      </c>
      <c r="I1392" s="97" t="s">
        <v>209</v>
      </c>
      <c r="J1392" s="97" t="s">
        <v>167</v>
      </c>
    </row>
    <row r="1393" spans="1:10" ht="39.6" x14ac:dyDescent="0.25">
      <c r="A1393" s="124" t="s">
        <v>717</v>
      </c>
      <c r="B1393" s="2" t="s">
        <v>491</v>
      </c>
      <c r="C1393" s="124" t="s">
        <v>251</v>
      </c>
      <c r="D1393" s="124" t="s">
        <v>492</v>
      </c>
      <c r="E1393" s="151" t="s">
        <v>913</v>
      </c>
      <c r="F1393" s="151"/>
      <c r="G1393" s="3" t="s">
        <v>2</v>
      </c>
      <c r="H1393" s="85">
        <v>1</v>
      </c>
      <c r="I1393" s="83">
        <v>7.21</v>
      </c>
      <c r="J1393" s="83">
        <v>7.21</v>
      </c>
    </row>
    <row r="1394" spans="1:10" ht="26.4" x14ac:dyDescent="0.25">
      <c r="A1394" s="125" t="s">
        <v>719</v>
      </c>
      <c r="B1394" s="86" t="s">
        <v>920</v>
      </c>
      <c r="C1394" s="125" t="s">
        <v>251</v>
      </c>
      <c r="D1394" s="125" t="s">
        <v>921</v>
      </c>
      <c r="E1394" s="152" t="s">
        <v>4</v>
      </c>
      <c r="F1394" s="152"/>
      <c r="G1394" s="87" t="s">
        <v>5</v>
      </c>
      <c r="H1394" s="88">
        <v>0.04</v>
      </c>
      <c r="I1394" s="89">
        <v>20.23</v>
      </c>
      <c r="J1394" s="89">
        <v>0.8</v>
      </c>
    </row>
    <row r="1395" spans="1:10" ht="26.4" x14ac:dyDescent="0.25">
      <c r="A1395" s="125" t="s">
        <v>719</v>
      </c>
      <c r="B1395" s="86" t="s">
        <v>938</v>
      </c>
      <c r="C1395" s="125" t="s">
        <v>251</v>
      </c>
      <c r="D1395" s="125" t="s">
        <v>939</v>
      </c>
      <c r="E1395" s="152" t="s">
        <v>4</v>
      </c>
      <c r="F1395" s="152"/>
      <c r="G1395" s="87" t="s">
        <v>5</v>
      </c>
      <c r="H1395" s="88">
        <v>0.04</v>
      </c>
      <c r="I1395" s="89">
        <v>15.83</v>
      </c>
      <c r="J1395" s="89">
        <v>0.63</v>
      </c>
    </row>
    <row r="1396" spans="1:10" x14ac:dyDescent="0.25">
      <c r="A1396" s="123" t="s">
        <v>758</v>
      </c>
      <c r="B1396" s="92" t="s">
        <v>1156</v>
      </c>
      <c r="C1396" s="123" t="s">
        <v>251</v>
      </c>
      <c r="D1396" s="123" t="s">
        <v>1157</v>
      </c>
      <c r="E1396" s="150" t="s">
        <v>10</v>
      </c>
      <c r="F1396" s="150"/>
      <c r="G1396" s="93" t="s">
        <v>2</v>
      </c>
      <c r="H1396" s="94">
        <v>1</v>
      </c>
      <c r="I1396" s="95">
        <v>2.17</v>
      </c>
      <c r="J1396" s="95">
        <v>2.17</v>
      </c>
    </row>
    <row r="1397" spans="1:10" ht="26.4" x14ac:dyDescent="0.25">
      <c r="A1397" s="123" t="s">
        <v>758</v>
      </c>
      <c r="B1397" s="92" t="s">
        <v>1164</v>
      </c>
      <c r="C1397" s="123" t="s">
        <v>251</v>
      </c>
      <c r="D1397" s="123" t="s">
        <v>1165</v>
      </c>
      <c r="E1397" s="150" t="s">
        <v>10</v>
      </c>
      <c r="F1397" s="150"/>
      <c r="G1397" s="93" t="s">
        <v>2</v>
      </c>
      <c r="H1397" s="94">
        <v>1</v>
      </c>
      <c r="I1397" s="95">
        <v>3.12</v>
      </c>
      <c r="J1397" s="95">
        <v>3.12</v>
      </c>
    </row>
    <row r="1398" spans="1:10" ht="26.4" x14ac:dyDescent="0.25">
      <c r="A1398" s="123" t="s">
        <v>758</v>
      </c>
      <c r="B1398" s="92" t="s">
        <v>1160</v>
      </c>
      <c r="C1398" s="123" t="s">
        <v>251</v>
      </c>
      <c r="D1398" s="123" t="s">
        <v>1161</v>
      </c>
      <c r="E1398" s="150" t="s">
        <v>10</v>
      </c>
      <c r="F1398" s="150"/>
      <c r="G1398" s="93" t="s">
        <v>2</v>
      </c>
      <c r="H1398" s="94">
        <v>0.02</v>
      </c>
      <c r="I1398" s="95">
        <v>24.7</v>
      </c>
      <c r="J1398" s="95">
        <v>0.49</v>
      </c>
    </row>
    <row r="1399" spans="1:10" x14ac:dyDescent="0.25">
      <c r="A1399" s="126"/>
      <c r="B1399" s="126"/>
      <c r="C1399" s="126"/>
      <c r="D1399" s="126"/>
      <c r="E1399" s="126" t="s">
        <v>740</v>
      </c>
      <c r="F1399" s="90">
        <v>0.48145001416029454</v>
      </c>
      <c r="G1399" s="126" t="s">
        <v>741</v>
      </c>
      <c r="H1399" s="90">
        <v>0.54</v>
      </c>
      <c r="I1399" s="126" t="s">
        <v>742</v>
      </c>
      <c r="J1399" s="90">
        <v>1.02</v>
      </c>
    </row>
    <row r="1400" spans="1:10" x14ac:dyDescent="0.25">
      <c r="A1400" s="126"/>
      <c r="B1400" s="126"/>
      <c r="C1400" s="126"/>
      <c r="D1400" s="126"/>
      <c r="E1400" s="126" t="s">
        <v>743</v>
      </c>
      <c r="F1400" s="90">
        <v>1.46</v>
      </c>
      <c r="G1400" s="126"/>
      <c r="H1400" s="149" t="s">
        <v>744</v>
      </c>
      <c r="I1400" s="149"/>
      <c r="J1400" s="90">
        <v>8.67</v>
      </c>
    </row>
    <row r="1401" spans="1:10" ht="14.4" thickBot="1" x14ac:dyDescent="0.3">
      <c r="A1401" s="119"/>
      <c r="B1401" s="119"/>
      <c r="C1401" s="119"/>
      <c r="D1401" s="119"/>
      <c r="E1401" s="119"/>
      <c r="F1401" s="119"/>
      <c r="G1401" s="119" t="s">
        <v>745</v>
      </c>
      <c r="H1401" s="91">
        <v>35</v>
      </c>
      <c r="I1401" s="119" t="s">
        <v>746</v>
      </c>
      <c r="J1401" s="120">
        <v>303.45</v>
      </c>
    </row>
    <row r="1402" spans="1:10" ht="14.4" thickTop="1" x14ac:dyDescent="0.25">
      <c r="A1402" s="4"/>
      <c r="B1402" s="4"/>
      <c r="C1402" s="4"/>
      <c r="D1402" s="4"/>
      <c r="E1402" s="4"/>
      <c r="F1402" s="4"/>
      <c r="G1402" s="4"/>
      <c r="H1402" s="4"/>
      <c r="I1402" s="4"/>
      <c r="J1402" s="4"/>
    </row>
    <row r="1403" spans="1:10" x14ac:dyDescent="0.25">
      <c r="A1403" s="117" t="s">
        <v>493</v>
      </c>
      <c r="B1403" s="97" t="s">
        <v>1</v>
      </c>
      <c r="C1403" s="117" t="s">
        <v>206</v>
      </c>
      <c r="D1403" s="117" t="s">
        <v>0</v>
      </c>
      <c r="E1403" s="141" t="s">
        <v>3</v>
      </c>
      <c r="F1403" s="141"/>
      <c r="G1403" s="98" t="s">
        <v>207</v>
      </c>
      <c r="H1403" s="97" t="s">
        <v>208</v>
      </c>
      <c r="I1403" s="97" t="s">
        <v>209</v>
      </c>
      <c r="J1403" s="97" t="s">
        <v>167</v>
      </c>
    </row>
    <row r="1404" spans="1:10" ht="39.6" x14ac:dyDescent="0.25">
      <c r="A1404" s="124" t="s">
        <v>717</v>
      </c>
      <c r="B1404" s="2" t="s">
        <v>494</v>
      </c>
      <c r="C1404" s="124" t="s">
        <v>251</v>
      </c>
      <c r="D1404" s="124" t="s">
        <v>495</v>
      </c>
      <c r="E1404" s="151" t="s">
        <v>913</v>
      </c>
      <c r="F1404" s="151"/>
      <c r="G1404" s="3" t="s">
        <v>2</v>
      </c>
      <c r="H1404" s="85">
        <v>1</v>
      </c>
      <c r="I1404" s="83">
        <v>14.2</v>
      </c>
      <c r="J1404" s="83">
        <v>14.2</v>
      </c>
    </row>
    <row r="1405" spans="1:10" ht="26.4" x14ac:dyDescent="0.25">
      <c r="A1405" s="125" t="s">
        <v>719</v>
      </c>
      <c r="B1405" s="86" t="s">
        <v>938</v>
      </c>
      <c r="C1405" s="125" t="s">
        <v>251</v>
      </c>
      <c r="D1405" s="125" t="s">
        <v>939</v>
      </c>
      <c r="E1405" s="152" t="s">
        <v>4</v>
      </c>
      <c r="F1405" s="152"/>
      <c r="G1405" s="87" t="s">
        <v>5</v>
      </c>
      <c r="H1405" s="88">
        <v>0.08</v>
      </c>
      <c r="I1405" s="89">
        <v>15.83</v>
      </c>
      <c r="J1405" s="89">
        <v>1.26</v>
      </c>
    </row>
    <row r="1406" spans="1:10" ht="26.4" x14ac:dyDescent="0.25">
      <c r="A1406" s="125" t="s">
        <v>719</v>
      </c>
      <c r="B1406" s="86" t="s">
        <v>920</v>
      </c>
      <c r="C1406" s="125" t="s">
        <v>251</v>
      </c>
      <c r="D1406" s="125" t="s">
        <v>921</v>
      </c>
      <c r="E1406" s="152" t="s">
        <v>4</v>
      </c>
      <c r="F1406" s="152"/>
      <c r="G1406" s="87" t="s">
        <v>5</v>
      </c>
      <c r="H1406" s="88">
        <v>0.08</v>
      </c>
      <c r="I1406" s="89">
        <v>20.23</v>
      </c>
      <c r="J1406" s="89">
        <v>1.61</v>
      </c>
    </row>
    <row r="1407" spans="1:10" x14ac:dyDescent="0.25">
      <c r="A1407" s="123" t="s">
        <v>758</v>
      </c>
      <c r="B1407" s="92" t="s">
        <v>1166</v>
      </c>
      <c r="C1407" s="123" t="s">
        <v>251</v>
      </c>
      <c r="D1407" s="123" t="s">
        <v>1167</v>
      </c>
      <c r="E1407" s="150" t="s">
        <v>10</v>
      </c>
      <c r="F1407" s="150"/>
      <c r="G1407" s="93" t="s">
        <v>2</v>
      </c>
      <c r="H1407" s="94">
        <v>1</v>
      </c>
      <c r="I1407" s="95">
        <v>3.19</v>
      </c>
      <c r="J1407" s="95">
        <v>3.19</v>
      </c>
    </row>
    <row r="1408" spans="1:10" ht="26.4" x14ac:dyDescent="0.25">
      <c r="A1408" s="123" t="s">
        <v>758</v>
      </c>
      <c r="B1408" s="92" t="s">
        <v>1168</v>
      </c>
      <c r="C1408" s="123" t="s">
        <v>251</v>
      </c>
      <c r="D1408" s="123" t="s">
        <v>1169</v>
      </c>
      <c r="E1408" s="150" t="s">
        <v>10</v>
      </c>
      <c r="F1408" s="150"/>
      <c r="G1408" s="93" t="s">
        <v>2</v>
      </c>
      <c r="H1408" s="94">
        <v>1</v>
      </c>
      <c r="I1408" s="95">
        <v>7.4</v>
      </c>
      <c r="J1408" s="95">
        <v>7.4</v>
      </c>
    </row>
    <row r="1409" spans="1:10" ht="26.4" x14ac:dyDescent="0.25">
      <c r="A1409" s="123" t="s">
        <v>758</v>
      </c>
      <c r="B1409" s="92" t="s">
        <v>1160</v>
      </c>
      <c r="C1409" s="123" t="s">
        <v>251</v>
      </c>
      <c r="D1409" s="123" t="s">
        <v>1161</v>
      </c>
      <c r="E1409" s="150" t="s">
        <v>10</v>
      </c>
      <c r="F1409" s="150"/>
      <c r="G1409" s="93" t="s">
        <v>2</v>
      </c>
      <c r="H1409" s="94">
        <v>0.03</v>
      </c>
      <c r="I1409" s="95">
        <v>24.7</v>
      </c>
      <c r="J1409" s="95">
        <v>0.74</v>
      </c>
    </row>
    <row r="1410" spans="1:10" x14ac:dyDescent="0.25">
      <c r="A1410" s="126"/>
      <c r="B1410" s="126"/>
      <c r="C1410" s="126"/>
      <c r="D1410" s="126"/>
      <c r="E1410" s="126" t="s">
        <v>740</v>
      </c>
      <c r="F1410" s="90">
        <v>0.96762012649863116</v>
      </c>
      <c r="G1410" s="126" t="s">
        <v>741</v>
      </c>
      <c r="H1410" s="90">
        <v>1.08</v>
      </c>
      <c r="I1410" s="126" t="s">
        <v>742</v>
      </c>
      <c r="J1410" s="90">
        <v>2.0499999999999998</v>
      </c>
    </row>
    <row r="1411" spans="1:10" x14ac:dyDescent="0.25">
      <c r="A1411" s="126"/>
      <c r="B1411" s="126"/>
      <c r="C1411" s="126"/>
      <c r="D1411" s="126"/>
      <c r="E1411" s="126" t="s">
        <v>743</v>
      </c>
      <c r="F1411" s="90">
        <v>2.88</v>
      </c>
      <c r="G1411" s="126"/>
      <c r="H1411" s="149" t="s">
        <v>744</v>
      </c>
      <c r="I1411" s="149"/>
      <c r="J1411" s="90">
        <v>17.079999999999998</v>
      </c>
    </row>
    <row r="1412" spans="1:10" ht="14.4" thickBot="1" x14ac:dyDescent="0.3">
      <c r="A1412" s="119"/>
      <c r="B1412" s="119"/>
      <c r="C1412" s="119"/>
      <c r="D1412" s="119"/>
      <c r="E1412" s="119"/>
      <c r="F1412" s="119"/>
      <c r="G1412" s="119" t="s">
        <v>745</v>
      </c>
      <c r="H1412" s="91">
        <v>61</v>
      </c>
      <c r="I1412" s="119" t="s">
        <v>746</v>
      </c>
      <c r="J1412" s="120">
        <v>1041.8800000000001</v>
      </c>
    </row>
    <row r="1413" spans="1:10" ht="14.4" thickTop="1" x14ac:dyDescent="0.25">
      <c r="A1413" s="4"/>
      <c r="B1413" s="4"/>
      <c r="C1413" s="4"/>
      <c r="D1413" s="4"/>
      <c r="E1413" s="4"/>
      <c r="F1413" s="4"/>
      <c r="G1413" s="4"/>
      <c r="H1413" s="4"/>
      <c r="I1413" s="4"/>
      <c r="J1413" s="4"/>
    </row>
    <row r="1414" spans="1:10" x14ac:dyDescent="0.25">
      <c r="A1414" s="117" t="s">
        <v>496</v>
      </c>
      <c r="B1414" s="97" t="s">
        <v>1</v>
      </c>
      <c r="C1414" s="117" t="s">
        <v>206</v>
      </c>
      <c r="D1414" s="117" t="s">
        <v>0</v>
      </c>
      <c r="E1414" s="141" t="s">
        <v>3</v>
      </c>
      <c r="F1414" s="141"/>
      <c r="G1414" s="98" t="s">
        <v>207</v>
      </c>
      <c r="H1414" s="97" t="s">
        <v>208</v>
      </c>
      <c r="I1414" s="97" t="s">
        <v>209</v>
      </c>
      <c r="J1414" s="97" t="s">
        <v>167</v>
      </c>
    </row>
    <row r="1415" spans="1:10" ht="39.6" x14ac:dyDescent="0.25">
      <c r="A1415" s="124" t="s">
        <v>717</v>
      </c>
      <c r="B1415" s="2" t="s">
        <v>497</v>
      </c>
      <c r="C1415" s="124" t="s">
        <v>251</v>
      </c>
      <c r="D1415" s="124" t="s">
        <v>498</v>
      </c>
      <c r="E1415" s="151" t="s">
        <v>913</v>
      </c>
      <c r="F1415" s="151"/>
      <c r="G1415" s="3" t="s">
        <v>2</v>
      </c>
      <c r="H1415" s="85">
        <v>1</v>
      </c>
      <c r="I1415" s="83">
        <v>8.89</v>
      </c>
      <c r="J1415" s="83">
        <v>8.89</v>
      </c>
    </row>
    <row r="1416" spans="1:10" ht="26.4" x14ac:dyDescent="0.25">
      <c r="A1416" s="125" t="s">
        <v>719</v>
      </c>
      <c r="B1416" s="86" t="s">
        <v>938</v>
      </c>
      <c r="C1416" s="125" t="s">
        <v>251</v>
      </c>
      <c r="D1416" s="125" t="s">
        <v>939</v>
      </c>
      <c r="E1416" s="152" t="s">
        <v>4</v>
      </c>
      <c r="F1416" s="152"/>
      <c r="G1416" s="87" t="s">
        <v>5</v>
      </c>
      <c r="H1416" s="88">
        <v>0.1</v>
      </c>
      <c r="I1416" s="89">
        <v>15.83</v>
      </c>
      <c r="J1416" s="89">
        <v>1.58</v>
      </c>
    </row>
    <row r="1417" spans="1:10" ht="26.4" x14ac:dyDescent="0.25">
      <c r="A1417" s="125" t="s">
        <v>719</v>
      </c>
      <c r="B1417" s="86" t="s">
        <v>920</v>
      </c>
      <c r="C1417" s="125" t="s">
        <v>251</v>
      </c>
      <c r="D1417" s="125" t="s">
        <v>921</v>
      </c>
      <c r="E1417" s="152" t="s">
        <v>4</v>
      </c>
      <c r="F1417" s="152"/>
      <c r="G1417" s="87" t="s">
        <v>5</v>
      </c>
      <c r="H1417" s="88">
        <v>0.1</v>
      </c>
      <c r="I1417" s="89">
        <v>20.23</v>
      </c>
      <c r="J1417" s="89">
        <v>2.02</v>
      </c>
    </row>
    <row r="1418" spans="1:10" x14ac:dyDescent="0.25">
      <c r="A1418" s="123" t="s">
        <v>758</v>
      </c>
      <c r="B1418" s="92" t="s">
        <v>1124</v>
      </c>
      <c r="C1418" s="123" t="s">
        <v>251</v>
      </c>
      <c r="D1418" s="123" t="s">
        <v>1125</v>
      </c>
      <c r="E1418" s="150" t="s">
        <v>10</v>
      </c>
      <c r="F1418" s="150"/>
      <c r="G1418" s="93" t="s">
        <v>2</v>
      </c>
      <c r="H1418" s="94">
        <v>9.9000000000000008E-3</v>
      </c>
      <c r="I1418" s="95">
        <v>59.86</v>
      </c>
      <c r="J1418" s="95">
        <v>0.59</v>
      </c>
    </row>
    <row r="1419" spans="1:10" ht="26.4" x14ac:dyDescent="0.25">
      <c r="A1419" s="123" t="s">
        <v>758</v>
      </c>
      <c r="B1419" s="92" t="s">
        <v>1170</v>
      </c>
      <c r="C1419" s="123" t="s">
        <v>251</v>
      </c>
      <c r="D1419" s="123" t="s">
        <v>1171</v>
      </c>
      <c r="E1419" s="150" t="s">
        <v>10</v>
      </c>
      <c r="F1419" s="150"/>
      <c r="G1419" s="93" t="s">
        <v>2</v>
      </c>
      <c r="H1419" s="94">
        <v>1</v>
      </c>
      <c r="I1419" s="95">
        <v>3.65</v>
      </c>
      <c r="J1419" s="95">
        <v>3.65</v>
      </c>
    </row>
    <row r="1420" spans="1:10" x14ac:dyDescent="0.25">
      <c r="A1420" s="123" t="s">
        <v>758</v>
      </c>
      <c r="B1420" s="92" t="s">
        <v>1114</v>
      </c>
      <c r="C1420" s="123" t="s">
        <v>251</v>
      </c>
      <c r="D1420" s="123" t="s">
        <v>1115</v>
      </c>
      <c r="E1420" s="150" t="s">
        <v>10</v>
      </c>
      <c r="F1420" s="150"/>
      <c r="G1420" s="93" t="s">
        <v>2</v>
      </c>
      <c r="H1420" s="94">
        <v>2.1000000000000001E-2</v>
      </c>
      <c r="I1420" s="95">
        <v>1.91</v>
      </c>
      <c r="J1420" s="95">
        <v>0.04</v>
      </c>
    </row>
    <row r="1421" spans="1:10" x14ac:dyDescent="0.25">
      <c r="A1421" s="123" t="s">
        <v>758</v>
      </c>
      <c r="B1421" s="92" t="s">
        <v>1118</v>
      </c>
      <c r="C1421" s="123" t="s">
        <v>251</v>
      </c>
      <c r="D1421" s="123" t="s">
        <v>1119</v>
      </c>
      <c r="E1421" s="150" t="s">
        <v>10</v>
      </c>
      <c r="F1421" s="150"/>
      <c r="G1421" s="93" t="s">
        <v>2</v>
      </c>
      <c r="H1421" s="94">
        <v>1.4999999999999999E-2</v>
      </c>
      <c r="I1421" s="95">
        <v>67.819999999999993</v>
      </c>
      <c r="J1421" s="95">
        <v>1.01</v>
      </c>
    </row>
    <row r="1422" spans="1:10" x14ac:dyDescent="0.25">
      <c r="A1422" s="126"/>
      <c r="B1422" s="126"/>
      <c r="C1422" s="126"/>
      <c r="D1422" s="126"/>
      <c r="E1422" s="126" t="s">
        <v>740</v>
      </c>
      <c r="F1422" s="90">
        <v>1.2177853299348627</v>
      </c>
      <c r="G1422" s="126" t="s">
        <v>741</v>
      </c>
      <c r="H1422" s="90">
        <v>1.36</v>
      </c>
      <c r="I1422" s="126" t="s">
        <v>742</v>
      </c>
      <c r="J1422" s="90">
        <v>2.58</v>
      </c>
    </row>
    <row r="1423" spans="1:10" x14ac:dyDescent="0.25">
      <c r="A1423" s="126"/>
      <c r="B1423" s="126"/>
      <c r="C1423" s="126"/>
      <c r="D1423" s="126"/>
      <c r="E1423" s="126" t="s">
        <v>743</v>
      </c>
      <c r="F1423" s="90">
        <v>1.8</v>
      </c>
      <c r="G1423" s="126"/>
      <c r="H1423" s="149" t="s">
        <v>744</v>
      </c>
      <c r="I1423" s="149"/>
      <c r="J1423" s="90">
        <v>10.69</v>
      </c>
    </row>
    <row r="1424" spans="1:10" ht="14.4" thickBot="1" x14ac:dyDescent="0.3">
      <c r="A1424" s="119"/>
      <c r="B1424" s="119"/>
      <c r="C1424" s="119"/>
      <c r="D1424" s="119"/>
      <c r="E1424" s="119"/>
      <c r="F1424" s="119"/>
      <c r="G1424" s="119" t="s">
        <v>745</v>
      </c>
      <c r="H1424" s="91">
        <v>76</v>
      </c>
      <c r="I1424" s="119" t="s">
        <v>746</v>
      </c>
      <c r="J1424" s="120">
        <v>812.44</v>
      </c>
    </row>
    <row r="1425" spans="1:10" ht="14.4" thickTop="1" x14ac:dyDescent="0.25">
      <c r="A1425" s="4"/>
      <c r="B1425" s="4"/>
      <c r="C1425" s="4"/>
      <c r="D1425" s="4"/>
      <c r="E1425" s="4"/>
      <c r="F1425" s="4"/>
      <c r="G1425" s="4"/>
      <c r="H1425" s="4"/>
      <c r="I1425" s="4"/>
      <c r="J1425" s="4"/>
    </row>
    <row r="1426" spans="1:10" x14ac:dyDescent="0.25">
      <c r="A1426" s="117" t="s">
        <v>499</v>
      </c>
      <c r="B1426" s="97" t="s">
        <v>1</v>
      </c>
      <c r="C1426" s="117" t="s">
        <v>206</v>
      </c>
      <c r="D1426" s="117" t="s">
        <v>0</v>
      </c>
      <c r="E1426" s="141" t="s">
        <v>3</v>
      </c>
      <c r="F1426" s="141"/>
      <c r="G1426" s="98" t="s">
        <v>207</v>
      </c>
      <c r="H1426" s="97" t="s">
        <v>208</v>
      </c>
      <c r="I1426" s="97" t="s">
        <v>209</v>
      </c>
      <c r="J1426" s="97" t="s">
        <v>167</v>
      </c>
    </row>
    <row r="1427" spans="1:10" ht="39.6" x14ac:dyDescent="0.25">
      <c r="A1427" s="124" t="s">
        <v>717</v>
      </c>
      <c r="B1427" s="2" t="s">
        <v>500</v>
      </c>
      <c r="C1427" s="124" t="s">
        <v>251</v>
      </c>
      <c r="D1427" s="124" t="s">
        <v>501</v>
      </c>
      <c r="E1427" s="151" t="s">
        <v>913</v>
      </c>
      <c r="F1427" s="151"/>
      <c r="G1427" s="3" t="s">
        <v>2</v>
      </c>
      <c r="H1427" s="85">
        <v>1</v>
      </c>
      <c r="I1427" s="83">
        <v>17.52</v>
      </c>
      <c r="J1427" s="83">
        <v>17.52</v>
      </c>
    </row>
    <row r="1428" spans="1:10" ht="26.4" x14ac:dyDescent="0.25">
      <c r="A1428" s="125" t="s">
        <v>719</v>
      </c>
      <c r="B1428" s="86" t="s">
        <v>938</v>
      </c>
      <c r="C1428" s="125" t="s">
        <v>251</v>
      </c>
      <c r="D1428" s="125" t="s">
        <v>939</v>
      </c>
      <c r="E1428" s="152" t="s">
        <v>4</v>
      </c>
      <c r="F1428" s="152"/>
      <c r="G1428" s="87" t="s">
        <v>5</v>
      </c>
      <c r="H1428" s="88">
        <v>0.12</v>
      </c>
      <c r="I1428" s="89">
        <v>15.83</v>
      </c>
      <c r="J1428" s="89">
        <v>1.89</v>
      </c>
    </row>
    <row r="1429" spans="1:10" ht="26.4" x14ac:dyDescent="0.25">
      <c r="A1429" s="125" t="s">
        <v>719</v>
      </c>
      <c r="B1429" s="86" t="s">
        <v>920</v>
      </c>
      <c r="C1429" s="125" t="s">
        <v>251</v>
      </c>
      <c r="D1429" s="125" t="s">
        <v>921</v>
      </c>
      <c r="E1429" s="152" t="s">
        <v>4</v>
      </c>
      <c r="F1429" s="152"/>
      <c r="G1429" s="87" t="s">
        <v>5</v>
      </c>
      <c r="H1429" s="88">
        <v>0.12</v>
      </c>
      <c r="I1429" s="89">
        <v>20.23</v>
      </c>
      <c r="J1429" s="89">
        <v>2.42</v>
      </c>
    </row>
    <row r="1430" spans="1:10" x14ac:dyDescent="0.25">
      <c r="A1430" s="123" t="s">
        <v>758</v>
      </c>
      <c r="B1430" s="92" t="s">
        <v>1172</v>
      </c>
      <c r="C1430" s="123" t="s">
        <v>251</v>
      </c>
      <c r="D1430" s="123" t="s">
        <v>1173</v>
      </c>
      <c r="E1430" s="150" t="s">
        <v>10</v>
      </c>
      <c r="F1430" s="150"/>
      <c r="G1430" s="93" t="s">
        <v>2</v>
      </c>
      <c r="H1430" s="94">
        <v>1</v>
      </c>
      <c r="I1430" s="95">
        <v>3.84</v>
      </c>
      <c r="J1430" s="95">
        <v>3.84</v>
      </c>
    </row>
    <row r="1431" spans="1:10" ht="26.4" x14ac:dyDescent="0.25">
      <c r="A1431" s="123" t="s">
        <v>758</v>
      </c>
      <c r="B1431" s="92" t="s">
        <v>1174</v>
      </c>
      <c r="C1431" s="123" t="s">
        <v>251</v>
      </c>
      <c r="D1431" s="123" t="s">
        <v>1175</v>
      </c>
      <c r="E1431" s="150" t="s">
        <v>10</v>
      </c>
      <c r="F1431" s="150"/>
      <c r="G1431" s="93" t="s">
        <v>2</v>
      </c>
      <c r="H1431" s="94">
        <v>1</v>
      </c>
      <c r="I1431" s="95">
        <v>8.24</v>
      </c>
      <c r="J1431" s="95">
        <v>8.24</v>
      </c>
    </row>
    <row r="1432" spans="1:10" ht="26.4" x14ac:dyDescent="0.25">
      <c r="A1432" s="123" t="s">
        <v>758</v>
      </c>
      <c r="B1432" s="92" t="s">
        <v>1160</v>
      </c>
      <c r="C1432" s="123" t="s">
        <v>251</v>
      </c>
      <c r="D1432" s="123" t="s">
        <v>1161</v>
      </c>
      <c r="E1432" s="150" t="s">
        <v>10</v>
      </c>
      <c r="F1432" s="150"/>
      <c r="G1432" s="93" t="s">
        <v>2</v>
      </c>
      <c r="H1432" s="94">
        <v>4.5999999999999999E-2</v>
      </c>
      <c r="I1432" s="95">
        <v>24.7</v>
      </c>
      <c r="J1432" s="95">
        <v>1.1299999999999999</v>
      </c>
    </row>
    <row r="1433" spans="1:10" x14ac:dyDescent="0.25">
      <c r="A1433" s="126"/>
      <c r="B1433" s="126"/>
      <c r="C1433" s="126"/>
      <c r="D1433" s="126"/>
      <c r="E1433" s="126" t="s">
        <v>740</v>
      </c>
      <c r="F1433" s="90">
        <v>1.4585103370150099</v>
      </c>
      <c r="G1433" s="126" t="s">
        <v>741</v>
      </c>
      <c r="H1433" s="90">
        <v>1.63</v>
      </c>
      <c r="I1433" s="126" t="s">
        <v>742</v>
      </c>
      <c r="J1433" s="90">
        <v>3.09</v>
      </c>
    </row>
    <row r="1434" spans="1:10" x14ac:dyDescent="0.25">
      <c r="A1434" s="126"/>
      <c r="B1434" s="126"/>
      <c r="C1434" s="126"/>
      <c r="D1434" s="126"/>
      <c r="E1434" s="126" t="s">
        <v>743</v>
      </c>
      <c r="F1434" s="90">
        <v>3.56</v>
      </c>
      <c r="G1434" s="126"/>
      <c r="H1434" s="149" t="s">
        <v>744</v>
      </c>
      <c r="I1434" s="149"/>
      <c r="J1434" s="90">
        <v>21.08</v>
      </c>
    </row>
    <row r="1435" spans="1:10" ht="14.4" thickBot="1" x14ac:dyDescent="0.3">
      <c r="A1435" s="119"/>
      <c r="B1435" s="119"/>
      <c r="C1435" s="119"/>
      <c r="D1435" s="119"/>
      <c r="E1435" s="119"/>
      <c r="F1435" s="119"/>
      <c r="G1435" s="119" t="s">
        <v>745</v>
      </c>
      <c r="H1435" s="91">
        <v>23</v>
      </c>
      <c r="I1435" s="119" t="s">
        <v>746</v>
      </c>
      <c r="J1435" s="120">
        <v>484.84</v>
      </c>
    </row>
    <row r="1436" spans="1:10" ht="14.4" thickTop="1" x14ac:dyDescent="0.25">
      <c r="A1436" s="4"/>
      <c r="B1436" s="4"/>
      <c r="C1436" s="4"/>
      <c r="D1436" s="4"/>
      <c r="E1436" s="4"/>
      <c r="F1436" s="4"/>
      <c r="G1436" s="4"/>
      <c r="H1436" s="4"/>
      <c r="I1436" s="4"/>
      <c r="J1436" s="4"/>
    </row>
    <row r="1437" spans="1:10" x14ac:dyDescent="0.25">
      <c r="A1437" s="117" t="s">
        <v>502</v>
      </c>
      <c r="B1437" s="97" t="s">
        <v>1</v>
      </c>
      <c r="C1437" s="117" t="s">
        <v>206</v>
      </c>
      <c r="D1437" s="117" t="s">
        <v>0</v>
      </c>
      <c r="E1437" s="141" t="s">
        <v>3</v>
      </c>
      <c r="F1437" s="141"/>
      <c r="G1437" s="98" t="s">
        <v>207</v>
      </c>
      <c r="H1437" s="97" t="s">
        <v>208</v>
      </c>
      <c r="I1437" s="97" t="s">
        <v>209</v>
      </c>
      <c r="J1437" s="97" t="s">
        <v>167</v>
      </c>
    </row>
    <row r="1438" spans="1:10" ht="39.6" x14ac:dyDescent="0.25">
      <c r="A1438" s="124" t="s">
        <v>717</v>
      </c>
      <c r="B1438" s="2" t="s">
        <v>503</v>
      </c>
      <c r="C1438" s="124" t="s">
        <v>251</v>
      </c>
      <c r="D1438" s="124" t="s">
        <v>504</v>
      </c>
      <c r="E1438" s="151" t="s">
        <v>913</v>
      </c>
      <c r="F1438" s="151"/>
      <c r="G1438" s="3" t="s">
        <v>2</v>
      </c>
      <c r="H1438" s="85">
        <v>1</v>
      </c>
      <c r="I1438" s="83">
        <v>16.3</v>
      </c>
      <c r="J1438" s="83">
        <v>16.3</v>
      </c>
    </row>
    <row r="1439" spans="1:10" ht="26.4" x14ac:dyDescent="0.25">
      <c r="A1439" s="125" t="s">
        <v>719</v>
      </c>
      <c r="B1439" s="86" t="s">
        <v>920</v>
      </c>
      <c r="C1439" s="125" t="s">
        <v>251</v>
      </c>
      <c r="D1439" s="125" t="s">
        <v>921</v>
      </c>
      <c r="E1439" s="152" t="s">
        <v>4</v>
      </c>
      <c r="F1439" s="152"/>
      <c r="G1439" s="87" t="s">
        <v>5</v>
      </c>
      <c r="H1439" s="88">
        <v>0.06</v>
      </c>
      <c r="I1439" s="89">
        <v>20.23</v>
      </c>
      <c r="J1439" s="89">
        <v>1.21</v>
      </c>
    </row>
    <row r="1440" spans="1:10" ht="26.4" x14ac:dyDescent="0.25">
      <c r="A1440" s="125" t="s">
        <v>719</v>
      </c>
      <c r="B1440" s="86" t="s">
        <v>938</v>
      </c>
      <c r="C1440" s="125" t="s">
        <v>251</v>
      </c>
      <c r="D1440" s="125" t="s">
        <v>939</v>
      </c>
      <c r="E1440" s="152" t="s">
        <v>4</v>
      </c>
      <c r="F1440" s="152"/>
      <c r="G1440" s="87" t="s">
        <v>5</v>
      </c>
      <c r="H1440" s="88">
        <v>0.06</v>
      </c>
      <c r="I1440" s="89">
        <v>15.83</v>
      </c>
      <c r="J1440" s="89">
        <v>0.94</v>
      </c>
    </row>
    <row r="1441" spans="1:10" x14ac:dyDescent="0.25">
      <c r="A1441" s="123" t="s">
        <v>758</v>
      </c>
      <c r="B1441" s="92" t="s">
        <v>1156</v>
      </c>
      <c r="C1441" s="123" t="s">
        <v>251</v>
      </c>
      <c r="D1441" s="123" t="s">
        <v>1157</v>
      </c>
      <c r="E1441" s="150" t="s">
        <v>10</v>
      </c>
      <c r="F1441" s="150"/>
      <c r="G1441" s="93" t="s">
        <v>2</v>
      </c>
      <c r="H1441" s="94">
        <v>2</v>
      </c>
      <c r="I1441" s="95">
        <v>2.17</v>
      </c>
      <c r="J1441" s="95">
        <v>4.34</v>
      </c>
    </row>
    <row r="1442" spans="1:10" ht="26.4" x14ac:dyDescent="0.25">
      <c r="A1442" s="123" t="s">
        <v>758</v>
      </c>
      <c r="B1442" s="92" t="s">
        <v>1176</v>
      </c>
      <c r="C1442" s="123" t="s">
        <v>251</v>
      </c>
      <c r="D1442" s="123" t="s">
        <v>1177</v>
      </c>
      <c r="E1442" s="150" t="s">
        <v>10</v>
      </c>
      <c r="F1442" s="150"/>
      <c r="G1442" s="93" t="s">
        <v>2</v>
      </c>
      <c r="H1442" s="94">
        <v>1</v>
      </c>
      <c r="I1442" s="95">
        <v>8.83</v>
      </c>
      <c r="J1442" s="95">
        <v>8.83</v>
      </c>
    </row>
    <row r="1443" spans="1:10" ht="26.4" x14ac:dyDescent="0.25">
      <c r="A1443" s="123" t="s">
        <v>758</v>
      </c>
      <c r="B1443" s="92" t="s">
        <v>1160</v>
      </c>
      <c r="C1443" s="123" t="s">
        <v>251</v>
      </c>
      <c r="D1443" s="123" t="s">
        <v>1161</v>
      </c>
      <c r="E1443" s="150" t="s">
        <v>10</v>
      </c>
      <c r="F1443" s="150"/>
      <c r="G1443" s="93" t="s">
        <v>2</v>
      </c>
      <c r="H1443" s="94">
        <v>0.04</v>
      </c>
      <c r="I1443" s="95">
        <v>24.7</v>
      </c>
      <c r="J1443" s="95">
        <v>0.98</v>
      </c>
    </row>
    <row r="1444" spans="1:10" x14ac:dyDescent="0.25">
      <c r="A1444" s="126"/>
      <c r="B1444" s="126"/>
      <c r="C1444" s="126"/>
      <c r="D1444" s="126"/>
      <c r="E1444" s="126" t="s">
        <v>740</v>
      </c>
      <c r="F1444" s="90">
        <v>0.72689511941848395</v>
      </c>
      <c r="G1444" s="126" t="s">
        <v>741</v>
      </c>
      <c r="H1444" s="90">
        <v>0.81</v>
      </c>
      <c r="I1444" s="126" t="s">
        <v>742</v>
      </c>
      <c r="J1444" s="90">
        <v>1.54</v>
      </c>
    </row>
    <row r="1445" spans="1:10" x14ac:dyDescent="0.25">
      <c r="A1445" s="126"/>
      <c r="B1445" s="126"/>
      <c r="C1445" s="126"/>
      <c r="D1445" s="126"/>
      <c r="E1445" s="126" t="s">
        <v>743</v>
      </c>
      <c r="F1445" s="90">
        <v>3.31</v>
      </c>
      <c r="G1445" s="126"/>
      <c r="H1445" s="149" t="s">
        <v>744</v>
      </c>
      <c r="I1445" s="149"/>
      <c r="J1445" s="90">
        <v>19.61</v>
      </c>
    </row>
    <row r="1446" spans="1:10" ht="14.4" thickBot="1" x14ac:dyDescent="0.3">
      <c r="A1446" s="119"/>
      <c r="B1446" s="119"/>
      <c r="C1446" s="119"/>
      <c r="D1446" s="119"/>
      <c r="E1446" s="119"/>
      <c r="F1446" s="119"/>
      <c r="G1446" s="119" t="s">
        <v>745</v>
      </c>
      <c r="H1446" s="91">
        <v>42</v>
      </c>
      <c r="I1446" s="119" t="s">
        <v>746</v>
      </c>
      <c r="J1446" s="120">
        <v>823.62</v>
      </c>
    </row>
    <row r="1447" spans="1:10" ht="14.4" thickTop="1" x14ac:dyDescent="0.25">
      <c r="A1447" s="4"/>
      <c r="B1447" s="4"/>
      <c r="C1447" s="4"/>
      <c r="D1447" s="4"/>
      <c r="E1447" s="4"/>
      <c r="F1447" s="4"/>
      <c r="G1447" s="4"/>
      <c r="H1447" s="4"/>
      <c r="I1447" s="4"/>
      <c r="J1447" s="4"/>
    </row>
    <row r="1448" spans="1:10" x14ac:dyDescent="0.25">
      <c r="A1448" s="117" t="s">
        <v>505</v>
      </c>
      <c r="B1448" s="97" t="s">
        <v>1</v>
      </c>
      <c r="C1448" s="117" t="s">
        <v>206</v>
      </c>
      <c r="D1448" s="117" t="s">
        <v>0</v>
      </c>
      <c r="E1448" s="141" t="s">
        <v>3</v>
      </c>
      <c r="F1448" s="141"/>
      <c r="G1448" s="98" t="s">
        <v>207</v>
      </c>
      <c r="H1448" s="97" t="s">
        <v>208</v>
      </c>
      <c r="I1448" s="97" t="s">
        <v>209</v>
      </c>
      <c r="J1448" s="97" t="s">
        <v>167</v>
      </c>
    </row>
    <row r="1449" spans="1:10" ht="39.6" x14ac:dyDescent="0.25">
      <c r="A1449" s="124" t="s">
        <v>717</v>
      </c>
      <c r="B1449" s="2" t="s">
        <v>506</v>
      </c>
      <c r="C1449" s="124" t="s">
        <v>251</v>
      </c>
      <c r="D1449" s="124" t="s">
        <v>507</v>
      </c>
      <c r="E1449" s="151" t="s">
        <v>913</v>
      </c>
      <c r="F1449" s="151"/>
      <c r="G1449" s="3" t="s">
        <v>2</v>
      </c>
      <c r="H1449" s="85">
        <v>1</v>
      </c>
      <c r="I1449" s="83">
        <v>33.4</v>
      </c>
      <c r="J1449" s="83">
        <v>33.4</v>
      </c>
    </row>
    <row r="1450" spans="1:10" ht="26.4" x14ac:dyDescent="0.25">
      <c r="A1450" s="125" t="s">
        <v>719</v>
      </c>
      <c r="B1450" s="86" t="s">
        <v>938</v>
      </c>
      <c r="C1450" s="125" t="s">
        <v>251</v>
      </c>
      <c r="D1450" s="125" t="s">
        <v>939</v>
      </c>
      <c r="E1450" s="152" t="s">
        <v>4</v>
      </c>
      <c r="F1450" s="152"/>
      <c r="G1450" s="87" t="s">
        <v>5</v>
      </c>
      <c r="H1450" s="88">
        <v>0.25</v>
      </c>
      <c r="I1450" s="89">
        <v>15.83</v>
      </c>
      <c r="J1450" s="89">
        <v>3.95</v>
      </c>
    </row>
    <row r="1451" spans="1:10" ht="26.4" x14ac:dyDescent="0.25">
      <c r="A1451" s="125" t="s">
        <v>719</v>
      </c>
      <c r="B1451" s="86" t="s">
        <v>920</v>
      </c>
      <c r="C1451" s="125" t="s">
        <v>251</v>
      </c>
      <c r="D1451" s="125" t="s">
        <v>921</v>
      </c>
      <c r="E1451" s="152" t="s">
        <v>4</v>
      </c>
      <c r="F1451" s="152"/>
      <c r="G1451" s="87" t="s">
        <v>5</v>
      </c>
      <c r="H1451" s="88">
        <v>0.25</v>
      </c>
      <c r="I1451" s="89">
        <v>20.23</v>
      </c>
      <c r="J1451" s="89">
        <v>5.05</v>
      </c>
    </row>
    <row r="1452" spans="1:10" x14ac:dyDescent="0.25">
      <c r="A1452" s="123" t="s">
        <v>758</v>
      </c>
      <c r="B1452" s="92" t="s">
        <v>1166</v>
      </c>
      <c r="C1452" s="123" t="s">
        <v>251</v>
      </c>
      <c r="D1452" s="123" t="s">
        <v>1167</v>
      </c>
      <c r="E1452" s="150" t="s">
        <v>10</v>
      </c>
      <c r="F1452" s="150"/>
      <c r="G1452" s="93" t="s">
        <v>2</v>
      </c>
      <c r="H1452" s="94">
        <v>2</v>
      </c>
      <c r="I1452" s="95">
        <v>3.19</v>
      </c>
      <c r="J1452" s="95">
        <v>6.38</v>
      </c>
    </row>
    <row r="1453" spans="1:10" ht="26.4" x14ac:dyDescent="0.25">
      <c r="A1453" s="123" t="s">
        <v>758</v>
      </c>
      <c r="B1453" s="92" t="s">
        <v>1178</v>
      </c>
      <c r="C1453" s="123" t="s">
        <v>251</v>
      </c>
      <c r="D1453" s="123" t="s">
        <v>1179</v>
      </c>
      <c r="E1453" s="150" t="s">
        <v>10</v>
      </c>
      <c r="F1453" s="150"/>
      <c r="G1453" s="93" t="s">
        <v>2</v>
      </c>
      <c r="H1453" s="94">
        <v>1</v>
      </c>
      <c r="I1453" s="95">
        <v>16.54</v>
      </c>
      <c r="J1453" s="95">
        <v>16.54</v>
      </c>
    </row>
    <row r="1454" spans="1:10" ht="26.4" x14ac:dyDescent="0.25">
      <c r="A1454" s="123" t="s">
        <v>758</v>
      </c>
      <c r="B1454" s="92" t="s">
        <v>1160</v>
      </c>
      <c r="C1454" s="123" t="s">
        <v>251</v>
      </c>
      <c r="D1454" s="123" t="s">
        <v>1161</v>
      </c>
      <c r="E1454" s="150" t="s">
        <v>10</v>
      </c>
      <c r="F1454" s="150"/>
      <c r="G1454" s="93" t="s">
        <v>2</v>
      </c>
      <c r="H1454" s="94">
        <v>0.06</v>
      </c>
      <c r="I1454" s="95">
        <v>24.7</v>
      </c>
      <c r="J1454" s="95">
        <v>1.48</v>
      </c>
    </row>
    <row r="1455" spans="1:10" x14ac:dyDescent="0.25">
      <c r="A1455" s="126"/>
      <c r="B1455" s="126"/>
      <c r="C1455" s="126"/>
      <c r="D1455" s="126"/>
      <c r="E1455" s="126" t="s">
        <v>740</v>
      </c>
      <c r="F1455" s="90">
        <v>3.0491834</v>
      </c>
      <c r="G1455" s="126" t="s">
        <v>741</v>
      </c>
      <c r="H1455" s="90">
        <v>3.41</v>
      </c>
      <c r="I1455" s="126" t="s">
        <v>742</v>
      </c>
      <c r="J1455" s="90">
        <v>6.46</v>
      </c>
    </row>
    <row r="1456" spans="1:10" x14ac:dyDescent="0.25">
      <c r="A1456" s="126"/>
      <c r="B1456" s="126"/>
      <c r="C1456" s="126"/>
      <c r="D1456" s="126"/>
      <c r="E1456" s="126" t="s">
        <v>743</v>
      </c>
      <c r="F1456" s="90">
        <v>6.79</v>
      </c>
      <c r="G1456" s="126"/>
      <c r="H1456" s="149" t="s">
        <v>744</v>
      </c>
      <c r="I1456" s="149"/>
      <c r="J1456" s="90">
        <v>40.19</v>
      </c>
    </row>
    <row r="1457" spans="1:10" ht="14.4" thickBot="1" x14ac:dyDescent="0.3">
      <c r="A1457" s="119"/>
      <c r="B1457" s="119"/>
      <c r="C1457" s="119"/>
      <c r="D1457" s="119"/>
      <c r="E1457" s="119"/>
      <c r="F1457" s="119"/>
      <c r="G1457" s="119" t="s">
        <v>745</v>
      </c>
      <c r="H1457" s="91">
        <v>8</v>
      </c>
      <c r="I1457" s="119" t="s">
        <v>746</v>
      </c>
      <c r="J1457" s="120">
        <v>321.52</v>
      </c>
    </row>
    <row r="1458" spans="1:10" ht="14.4" thickTop="1" x14ac:dyDescent="0.25">
      <c r="A1458" s="4"/>
      <c r="B1458" s="4"/>
      <c r="C1458" s="4"/>
      <c r="D1458" s="4"/>
      <c r="E1458" s="4"/>
      <c r="F1458" s="4"/>
      <c r="G1458" s="4"/>
      <c r="H1458" s="4"/>
      <c r="I1458" s="4"/>
      <c r="J1458" s="4"/>
    </row>
    <row r="1459" spans="1:10" x14ac:dyDescent="0.25">
      <c r="A1459" s="117" t="s">
        <v>508</v>
      </c>
      <c r="B1459" s="97" t="s">
        <v>1</v>
      </c>
      <c r="C1459" s="117" t="s">
        <v>206</v>
      </c>
      <c r="D1459" s="117" t="s">
        <v>0</v>
      </c>
      <c r="E1459" s="141" t="s">
        <v>3</v>
      </c>
      <c r="F1459" s="141"/>
      <c r="G1459" s="98" t="s">
        <v>207</v>
      </c>
      <c r="H1459" s="97" t="s">
        <v>208</v>
      </c>
      <c r="I1459" s="97" t="s">
        <v>209</v>
      </c>
      <c r="J1459" s="97" t="s">
        <v>167</v>
      </c>
    </row>
    <row r="1460" spans="1:10" ht="39.6" x14ac:dyDescent="0.25">
      <c r="A1460" s="124" t="s">
        <v>717</v>
      </c>
      <c r="B1460" s="2" t="s">
        <v>509</v>
      </c>
      <c r="C1460" s="124" t="s">
        <v>251</v>
      </c>
      <c r="D1460" s="124" t="s">
        <v>510</v>
      </c>
      <c r="E1460" s="151" t="s">
        <v>913</v>
      </c>
      <c r="F1460" s="151"/>
      <c r="G1460" s="3" t="s">
        <v>230</v>
      </c>
      <c r="H1460" s="85">
        <v>1</v>
      </c>
      <c r="I1460" s="83">
        <v>16.510000000000002</v>
      </c>
      <c r="J1460" s="83">
        <v>16.510000000000002</v>
      </c>
    </row>
    <row r="1461" spans="1:10" ht="26.4" x14ac:dyDescent="0.25">
      <c r="A1461" s="125" t="s">
        <v>719</v>
      </c>
      <c r="B1461" s="86" t="s">
        <v>920</v>
      </c>
      <c r="C1461" s="125" t="s">
        <v>251</v>
      </c>
      <c r="D1461" s="125" t="s">
        <v>921</v>
      </c>
      <c r="E1461" s="152" t="s">
        <v>4</v>
      </c>
      <c r="F1461" s="152"/>
      <c r="G1461" s="87" t="s">
        <v>5</v>
      </c>
      <c r="H1461" s="88">
        <v>0.3</v>
      </c>
      <c r="I1461" s="89">
        <v>20.23</v>
      </c>
      <c r="J1461" s="89">
        <v>6.06</v>
      </c>
    </row>
    <row r="1462" spans="1:10" ht="26.4" x14ac:dyDescent="0.25">
      <c r="A1462" s="125" t="s">
        <v>719</v>
      </c>
      <c r="B1462" s="86" t="s">
        <v>938</v>
      </c>
      <c r="C1462" s="125" t="s">
        <v>251</v>
      </c>
      <c r="D1462" s="125" t="s">
        <v>939</v>
      </c>
      <c r="E1462" s="152" t="s">
        <v>4</v>
      </c>
      <c r="F1462" s="152"/>
      <c r="G1462" s="87" t="s">
        <v>5</v>
      </c>
      <c r="H1462" s="88">
        <v>0.3</v>
      </c>
      <c r="I1462" s="89">
        <v>15.83</v>
      </c>
      <c r="J1462" s="89">
        <v>4.74</v>
      </c>
    </row>
    <row r="1463" spans="1:10" x14ac:dyDescent="0.25">
      <c r="A1463" s="123" t="s">
        <v>758</v>
      </c>
      <c r="B1463" s="92" t="s">
        <v>1114</v>
      </c>
      <c r="C1463" s="123" t="s">
        <v>251</v>
      </c>
      <c r="D1463" s="123" t="s">
        <v>1115</v>
      </c>
      <c r="E1463" s="150" t="s">
        <v>10</v>
      </c>
      <c r="F1463" s="150"/>
      <c r="G1463" s="93" t="s">
        <v>2</v>
      </c>
      <c r="H1463" s="94">
        <v>0.1</v>
      </c>
      <c r="I1463" s="95">
        <v>1.91</v>
      </c>
      <c r="J1463" s="95">
        <v>0.19</v>
      </c>
    </row>
    <row r="1464" spans="1:10" ht="26.4" x14ac:dyDescent="0.25">
      <c r="A1464" s="123" t="s">
        <v>758</v>
      </c>
      <c r="B1464" s="92" t="s">
        <v>1180</v>
      </c>
      <c r="C1464" s="123" t="s">
        <v>251</v>
      </c>
      <c r="D1464" s="123" t="s">
        <v>1181</v>
      </c>
      <c r="E1464" s="150" t="s">
        <v>10</v>
      </c>
      <c r="F1464" s="150"/>
      <c r="G1464" s="93" t="s">
        <v>230</v>
      </c>
      <c r="H1464" s="94">
        <v>1.05</v>
      </c>
      <c r="I1464" s="95">
        <v>5.26</v>
      </c>
      <c r="J1464" s="95">
        <v>5.52</v>
      </c>
    </row>
    <row r="1465" spans="1:10" x14ac:dyDescent="0.25">
      <c r="A1465" s="126"/>
      <c r="B1465" s="126"/>
      <c r="C1465" s="126"/>
      <c r="D1465" s="126"/>
      <c r="E1465" s="126" t="s">
        <v>740</v>
      </c>
      <c r="F1465" s="90">
        <v>3.653355989804588</v>
      </c>
      <c r="G1465" s="126" t="s">
        <v>741</v>
      </c>
      <c r="H1465" s="90">
        <v>4.09</v>
      </c>
      <c r="I1465" s="126" t="s">
        <v>742</v>
      </c>
      <c r="J1465" s="90">
        <v>7.74</v>
      </c>
    </row>
    <row r="1466" spans="1:10" x14ac:dyDescent="0.25">
      <c r="A1466" s="126"/>
      <c r="B1466" s="126"/>
      <c r="C1466" s="126"/>
      <c r="D1466" s="126"/>
      <c r="E1466" s="126" t="s">
        <v>743</v>
      </c>
      <c r="F1466" s="90">
        <v>3.35</v>
      </c>
      <c r="G1466" s="126"/>
      <c r="H1466" s="149" t="s">
        <v>744</v>
      </c>
      <c r="I1466" s="149"/>
      <c r="J1466" s="90">
        <v>19.86</v>
      </c>
    </row>
    <row r="1467" spans="1:10" ht="14.4" thickBot="1" x14ac:dyDescent="0.3">
      <c r="A1467" s="119"/>
      <c r="B1467" s="119"/>
      <c r="C1467" s="119"/>
      <c r="D1467" s="119"/>
      <c r="E1467" s="119"/>
      <c r="F1467" s="119"/>
      <c r="G1467" s="119" t="s">
        <v>745</v>
      </c>
      <c r="H1467" s="91">
        <v>234.81</v>
      </c>
      <c r="I1467" s="119" t="s">
        <v>746</v>
      </c>
      <c r="J1467" s="120">
        <v>4663.32</v>
      </c>
    </row>
    <row r="1468" spans="1:10" ht="14.4" thickTop="1" x14ac:dyDescent="0.25">
      <c r="A1468" s="4"/>
      <c r="B1468" s="4"/>
      <c r="C1468" s="4"/>
      <c r="D1468" s="4"/>
      <c r="E1468" s="4"/>
      <c r="F1468" s="4"/>
      <c r="G1468" s="4"/>
      <c r="H1468" s="4"/>
      <c r="I1468" s="4"/>
      <c r="J1468" s="4"/>
    </row>
    <row r="1469" spans="1:10" x14ac:dyDescent="0.25">
      <c r="A1469" s="117" t="s">
        <v>511</v>
      </c>
      <c r="B1469" s="97" t="s">
        <v>1</v>
      </c>
      <c r="C1469" s="117" t="s">
        <v>206</v>
      </c>
      <c r="D1469" s="117" t="s">
        <v>0</v>
      </c>
      <c r="E1469" s="141" t="s">
        <v>3</v>
      </c>
      <c r="F1469" s="141"/>
      <c r="G1469" s="98" t="s">
        <v>207</v>
      </c>
      <c r="H1469" s="97" t="s">
        <v>208</v>
      </c>
      <c r="I1469" s="97" t="s">
        <v>209</v>
      </c>
      <c r="J1469" s="97" t="s">
        <v>167</v>
      </c>
    </row>
    <row r="1470" spans="1:10" ht="39.6" x14ac:dyDescent="0.25">
      <c r="A1470" s="124" t="s">
        <v>717</v>
      </c>
      <c r="B1470" s="2" t="s">
        <v>512</v>
      </c>
      <c r="C1470" s="124" t="s">
        <v>251</v>
      </c>
      <c r="D1470" s="124" t="s">
        <v>513</v>
      </c>
      <c r="E1470" s="151" t="s">
        <v>913</v>
      </c>
      <c r="F1470" s="151"/>
      <c r="G1470" s="3" t="s">
        <v>230</v>
      </c>
      <c r="H1470" s="85">
        <v>1</v>
      </c>
      <c r="I1470" s="83">
        <v>25.07</v>
      </c>
      <c r="J1470" s="83">
        <v>25.07</v>
      </c>
    </row>
    <row r="1471" spans="1:10" ht="26.4" x14ac:dyDescent="0.25">
      <c r="A1471" s="125" t="s">
        <v>719</v>
      </c>
      <c r="B1471" s="86" t="s">
        <v>920</v>
      </c>
      <c r="C1471" s="125" t="s">
        <v>251</v>
      </c>
      <c r="D1471" s="125" t="s">
        <v>921</v>
      </c>
      <c r="E1471" s="152" t="s">
        <v>4</v>
      </c>
      <c r="F1471" s="152"/>
      <c r="G1471" s="87" t="s">
        <v>5</v>
      </c>
      <c r="H1471" s="88">
        <v>0.38</v>
      </c>
      <c r="I1471" s="89">
        <v>20.23</v>
      </c>
      <c r="J1471" s="89">
        <v>7.68</v>
      </c>
    </row>
    <row r="1472" spans="1:10" ht="26.4" x14ac:dyDescent="0.25">
      <c r="A1472" s="125" t="s">
        <v>719</v>
      </c>
      <c r="B1472" s="86" t="s">
        <v>938</v>
      </c>
      <c r="C1472" s="125" t="s">
        <v>251</v>
      </c>
      <c r="D1472" s="125" t="s">
        <v>939</v>
      </c>
      <c r="E1472" s="152" t="s">
        <v>4</v>
      </c>
      <c r="F1472" s="152"/>
      <c r="G1472" s="87" t="s">
        <v>5</v>
      </c>
      <c r="H1472" s="88">
        <v>0.38</v>
      </c>
      <c r="I1472" s="89">
        <v>15.83</v>
      </c>
      <c r="J1472" s="89">
        <v>6.01</v>
      </c>
    </row>
    <row r="1473" spans="1:10" x14ac:dyDescent="0.25">
      <c r="A1473" s="123" t="s">
        <v>758</v>
      </c>
      <c r="B1473" s="92" t="s">
        <v>1124</v>
      </c>
      <c r="C1473" s="123" t="s">
        <v>251</v>
      </c>
      <c r="D1473" s="123" t="s">
        <v>1125</v>
      </c>
      <c r="E1473" s="150" t="s">
        <v>10</v>
      </c>
      <c r="F1473" s="150"/>
      <c r="G1473" s="93" t="s">
        <v>2</v>
      </c>
      <c r="H1473" s="94">
        <v>1.0800000000000001E-2</v>
      </c>
      <c r="I1473" s="95">
        <v>59.86</v>
      </c>
      <c r="J1473" s="95">
        <v>0.64</v>
      </c>
    </row>
    <row r="1474" spans="1:10" x14ac:dyDescent="0.25">
      <c r="A1474" s="123" t="s">
        <v>758</v>
      </c>
      <c r="B1474" s="92" t="s">
        <v>1114</v>
      </c>
      <c r="C1474" s="123" t="s">
        <v>251</v>
      </c>
      <c r="D1474" s="123" t="s">
        <v>1115</v>
      </c>
      <c r="E1474" s="150" t="s">
        <v>10</v>
      </c>
      <c r="F1474" s="150"/>
      <c r="G1474" s="93" t="s">
        <v>2</v>
      </c>
      <c r="H1474" s="94">
        <v>0.127</v>
      </c>
      <c r="I1474" s="95">
        <v>1.91</v>
      </c>
      <c r="J1474" s="95">
        <v>0.24</v>
      </c>
    </row>
    <row r="1475" spans="1:10" x14ac:dyDescent="0.25">
      <c r="A1475" s="123" t="s">
        <v>758</v>
      </c>
      <c r="B1475" s="92" t="s">
        <v>1118</v>
      </c>
      <c r="C1475" s="123" t="s">
        <v>251</v>
      </c>
      <c r="D1475" s="123" t="s">
        <v>1119</v>
      </c>
      <c r="E1475" s="150" t="s">
        <v>10</v>
      </c>
      <c r="F1475" s="150"/>
      <c r="G1475" s="93" t="s">
        <v>2</v>
      </c>
      <c r="H1475" s="94">
        <v>1.6299999999999999E-2</v>
      </c>
      <c r="I1475" s="95">
        <v>67.819999999999993</v>
      </c>
      <c r="J1475" s="95">
        <v>1.1000000000000001</v>
      </c>
    </row>
    <row r="1476" spans="1:10" ht="26.4" x14ac:dyDescent="0.25">
      <c r="A1476" s="123" t="s">
        <v>758</v>
      </c>
      <c r="B1476" s="92" t="s">
        <v>1182</v>
      </c>
      <c r="C1476" s="123" t="s">
        <v>251</v>
      </c>
      <c r="D1476" s="123" t="s">
        <v>1183</v>
      </c>
      <c r="E1476" s="150" t="s">
        <v>10</v>
      </c>
      <c r="F1476" s="150"/>
      <c r="G1476" s="93" t="s">
        <v>230</v>
      </c>
      <c r="H1476" s="94">
        <v>1.05</v>
      </c>
      <c r="I1476" s="95">
        <v>8.9600000000000009</v>
      </c>
      <c r="J1476" s="95">
        <v>9.4</v>
      </c>
    </row>
    <row r="1477" spans="1:10" x14ac:dyDescent="0.25">
      <c r="A1477" s="126"/>
      <c r="B1477" s="126"/>
      <c r="C1477" s="126"/>
      <c r="D1477" s="126"/>
      <c r="E1477" s="126" t="s">
        <v>740</v>
      </c>
      <c r="F1477" s="90">
        <v>4.6304163126593032</v>
      </c>
      <c r="G1477" s="126" t="s">
        <v>741</v>
      </c>
      <c r="H1477" s="90">
        <v>5.18</v>
      </c>
      <c r="I1477" s="126" t="s">
        <v>742</v>
      </c>
      <c r="J1477" s="90">
        <v>9.81</v>
      </c>
    </row>
    <row r="1478" spans="1:10" x14ac:dyDescent="0.25">
      <c r="A1478" s="126"/>
      <c r="B1478" s="126"/>
      <c r="C1478" s="126"/>
      <c r="D1478" s="126"/>
      <c r="E1478" s="126" t="s">
        <v>743</v>
      </c>
      <c r="F1478" s="90">
        <v>5.09</v>
      </c>
      <c r="G1478" s="126"/>
      <c r="H1478" s="149" t="s">
        <v>744</v>
      </c>
      <c r="I1478" s="149"/>
      <c r="J1478" s="90">
        <v>30.16</v>
      </c>
    </row>
    <row r="1479" spans="1:10" ht="14.4" thickBot="1" x14ac:dyDescent="0.3">
      <c r="A1479" s="119"/>
      <c r="B1479" s="119"/>
      <c r="C1479" s="119"/>
      <c r="D1479" s="119"/>
      <c r="E1479" s="119"/>
      <c r="F1479" s="119"/>
      <c r="G1479" s="119" t="s">
        <v>745</v>
      </c>
      <c r="H1479" s="91">
        <v>9.8000000000000007</v>
      </c>
      <c r="I1479" s="119" t="s">
        <v>746</v>
      </c>
      <c r="J1479" s="120">
        <v>295.56</v>
      </c>
    </row>
    <row r="1480" spans="1:10" ht="14.4" thickTop="1" x14ac:dyDescent="0.25">
      <c r="A1480" s="4"/>
      <c r="B1480" s="4"/>
      <c r="C1480" s="4"/>
      <c r="D1480" s="4"/>
      <c r="E1480" s="4"/>
      <c r="F1480" s="4"/>
      <c r="G1480" s="4"/>
      <c r="H1480" s="4"/>
      <c r="I1480" s="4"/>
      <c r="J1480" s="4"/>
    </row>
    <row r="1481" spans="1:10" x14ac:dyDescent="0.25">
      <c r="A1481" s="117" t="s">
        <v>514</v>
      </c>
      <c r="B1481" s="97" t="s">
        <v>1</v>
      </c>
      <c r="C1481" s="117" t="s">
        <v>206</v>
      </c>
      <c r="D1481" s="117" t="s">
        <v>0</v>
      </c>
      <c r="E1481" s="141" t="s">
        <v>3</v>
      </c>
      <c r="F1481" s="141"/>
      <c r="G1481" s="98" t="s">
        <v>207</v>
      </c>
      <c r="H1481" s="97" t="s">
        <v>208</v>
      </c>
      <c r="I1481" s="97" t="s">
        <v>209</v>
      </c>
      <c r="J1481" s="97" t="s">
        <v>167</v>
      </c>
    </row>
    <row r="1482" spans="1:10" ht="39.6" x14ac:dyDescent="0.25">
      <c r="A1482" s="124" t="s">
        <v>717</v>
      </c>
      <c r="B1482" s="2" t="s">
        <v>515</v>
      </c>
      <c r="C1482" s="124" t="s">
        <v>251</v>
      </c>
      <c r="D1482" s="124" t="s">
        <v>516</v>
      </c>
      <c r="E1482" s="151" t="s">
        <v>913</v>
      </c>
      <c r="F1482" s="151"/>
      <c r="G1482" s="3" t="s">
        <v>2</v>
      </c>
      <c r="H1482" s="85">
        <v>1</v>
      </c>
      <c r="I1482" s="83">
        <v>53.27</v>
      </c>
      <c r="J1482" s="83">
        <v>53.27</v>
      </c>
    </row>
    <row r="1483" spans="1:10" ht="26.4" x14ac:dyDescent="0.25">
      <c r="A1483" s="125" t="s">
        <v>719</v>
      </c>
      <c r="B1483" s="86" t="s">
        <v>920</v>
      </c>
      <c r="C1483" s="125" t="s">
        <v>251</v>
      </c>
      <c r="D1483" s="125" t="s">
        <v>921</v>
      </c>
      <c r="E1483" s="152" t="s">
        <v>4</v>
      </c>
      <c r="F1483" s="152"/>
      <c r="G1483" s="87" t="s">
        <v>5</v>
      </c>
      <c r="H1483" s="88">
        <v>0.21</v>
      </c>
      <c r="I1483" s="89">
        <v>20.23</v>
      </c>
      <c r="J1483" s="89">
        <v>4.24</v>
      </c>
    </row>
    <row r="1484" spans="1:10" ht="26.4" x14ac:dyDescent="0.25">
      <c r="A1484" s="125" t="s">
        <v>719</v>
      </c>
      <c r="B1484" s="86" t="s">
        <v>938</v>
      </c>
      <c r="C1484" s="125" t="s">
        <v>251</v>
      </c>
      <c r="D1484" s="125" t="s">
        <v>939</v>
      </c>
      <c r="E1484" s="152" t="s">
        <v>4</v>
      </c>
      <c r="F1484" s="152"/>
      <c r="G1484" s="87" t="s">
        <v>5</v>
      </c>
      <c r="H1484" s="88">
        <v>0.21</v>
      </c>
      <c r="I1484" s="89">
        <v>15.83</v>
      </c>
      <c r="J1484" s="89">
        <v>3.32</v>
      </c>
    </row>
    <row r="1485" spans="1:10" x14ac:dyDescent="0.25">
      <c r="A1485" s="123" t="s">
        <v>758</v>
      </c>
      <c r="B1485" s="92" t="s">
        <v>1124</v>
      </c>
      <c r="C1485" s="123" t="s">
        <v>251</v>
      </c>
      <c r="D1485" s="123" t="s">
        <v>1125</v>
      </c>
      <c r="E1485" s="150" t="s">
        <v>10</v>
      </c>
      <c r="F1485" s="150"/>
      <c r="G1485" s="93" t="s">
        <v>2</v>
      </c>
      <c r="H1485" s="94">
        <v>1.4800000000000001E-2</v>
      </c>
      <c r="I1485" s="95">
        <v>59.86</v>
      </c>
      <c r="J1485" s="95">
        <v>0.88</v>
      </c>
    </row>
    <row r="1486" spans="1:10" ht="26.4" x14ac:dyDescent="0.25">
      <c r="A1486" s="123" t="s">
        <v>758</v>
      </c>
      <c r="B1486" s="92" t="s">
        <v>1184</v>
      </c>
      <c r="C1486" s="123" t="s">
        <v>251</v>
      </c>
      <c r="D1486" s="123" t="s">
        <v>1185</v>
      </c>
      <c r="E1486" s="150" t="s">
        <v>10</v>
      </c>
      <c r="F1486" s="150"/>
      <c r="G1486" s="93" t="s">
        <v>2</v>
      </c>
      <c r="H1486" s="94">
        <v>1</v>
      </c>
      <c r="I1486" s="95">
        <v>3.46</v>
      </c>
      <c r="J1486" s="95">
        <v>3.46</v>
      </c>
    </row>
    <row r="1487" spans="1:10" ht="26.4" x14ac:dyDescent="0.25">
      <c r="A1487" s="123" t="s">
        <v>758</v>
      </c>
      <c r="B1487" s="92" t="s">
        <v>1186</v>
      </c>
      <c r="C1487" s="123" t="s">
        <v>251</v>
      </c>
      <c r="D1487" s="123" t="s">
        <v>1187</v>
      </c>
      <c r="E1487" s="150" t="s">
        <v>10</v>
      </c>
      <c r="F1487" s="150"/>
      <c r="G1487" s="93" t="s">
        <v>2</v>
      </c>
      <c r="H1487" s="94">
        <v>1</v>
      </c>
      <c r="I1487" s="95">
        <v>39.049999999999997</v>
      </c>
      <c r="J1487" s="95">
        <v>39.049999999999997</v>
      </c>
    </row>
    <row r="1488" spans="1:10" x14ac:dyDescent="0.25">
      <c r="A1488" s="123" t="s">
        <v>758</v>
      </c>
      <c r="B1488" s="92" t="s">
        <v>1114</v>
      </c>
      <c r="C1488" s="123" t="s">
        <v>251</v>
      </c>
      <c r="D1488" s="123" t="s">
        <v>1115</v>
      </c>
      <c r="E1488" s="150" t="s">
        <v>10</v>
      </c>
      <c r="F1488" s="150"/>
      <c r="G1488" s="93" t="s">
        <v>2</v>
      </c>
      <c r="H1488" s="94">
        <v>3.6499999999999998E-2</v>
      </c>
      <c r="I1488" s="95">
        <v>1.91</v>
      </c>
      <c r="J1488" s="95">
        <v>0.06</v>
      </c>
    </row>
    <row r="1489" spans="1:10" ht="26.4" x14ac:dyDescent="0.25">
      <c r="A1489" s="123" t="s">
        <v>758</v>
      </c>
      <c r="B1489" s="92" t="s">
        <v>1160</v>
      </c>
      <c r="C1489" s="123" t="s">
        <v>251</v>
      </c>
      <c r="D1489" s="123" t="s">
        <v>1161</v>
      </c>
      <c r="E1489" s="150" t="s">
        <v>10</v>
      </c>
      <c r="F1489" s="150"/>
      <c r="G1489" s="93" t="s">
        <v>2</v>
      </c>
      <c r="H1489" s="94">
        <v>0.03</v>
      </c>
      <c r="I1489" s="95">
        <v>24.7</v>
      </c>
      <c r="J1489" s="95">
        <v>0.74</v>
      </c>
    </row>
    <row r="1490" spans="1:10" x14ac:dyDescent="0.25">
      <c r="A1490" s="123" t="s">
        <v>758</v>
      </c>
      <c r="B1490" s="92" t="s">
        <v>1118</v>
      </c>
      <c r="C1490" s="123" t="s">
        <v>251</v>
      </c>
      <c r="D1490" s="123" t="s">
        <v>1119</v>
      </c>
      <c r="E1490" s="150" t="s">
        <v>10</v>
      </c>
      <c r="F1490" s="150"/>
      <c r="G1490" s="93" t="s">
        <v>2</v>
      </c>
      <c r="H1490" s="94">
        <v>2.2499999999999999E-2</v>
      </c>
      <c r="I1490" s="95">
        <v>67.819999999999993</v>
      </c>
      <c r="J1490" s="95">
        <v>1.52</v>
      </c>
    </row>
    <row r="1491" spans="1:10" x14ac:dyDescent="0.25">
      <c r="A1491" s="126"/>
      <c r="B1491" s="126"/>
      <c r="C1491" s="126"/>
      <c r="D1491" s="126"/>
      <c r="E1491" s="126" t="s">
        <v>740</v>
      </c>
      <c r="F1491" s="90">
        <v>2.5582932124988198</v>
      </c>
      <c r="G1491" s="126" t="s">
        <v>741</v>
      </c>
      <c r="H1491" s="90">
        <v>2.86</v>
      </c>
      <c r="I1491" s="126" t="s">
        <v>742</v>
      </c>
      <c r="J1491" s="90">
        <v>5.42</v>
      </c>
    </row>
    <row r="1492" spans="1:10" x14ac:dyDescent="0.25">
      <c r="A1492" s="126"/>
      <c r="B1492" s="126"/>
      <c r="C1492" s="126"/>
      <c r="D1492" s="126"/>
      <c r="E1492" s="126" t="s">
        <v>743</v>
      </c>
      <c r="F1492" s="90">
        <v>10.83</v>
      </c>
      <c r="G1492" s="126"/>
      <c r="H1492" s="149" t="s">
        <v>744</v>
      </c>
      <c r="I1492" s="149"/>
      <c r="J1492" s="90">
        <v>64.099999999999994</v>
      </c>
    </row>
    <row r="1493" spans="1:10" ht="14.4" thickBot="1" x14ac:dyDescent="0.3">
      <c r="A1493" s="119"/>
      <c r="B1493" s="119"/>
      <c r="C1493" s="119"/>
      <c r="D1493" s="119"/>
      <c r="E1493" s="119"/>
      <c r="F1493" s="119"/>
      <c r="G1493" s="119" t="s">
        <v>745</v>
      </c>
      <c r="H1493" s="91">
        <v>16</v>
      </c>
      <c r="I1493" s="119" t="s">
        <v>746</v>
      </c>
      <c r="J1493" s="120">
        <v>1025.5999999999999</v>
      </c>
    </row>
    <row r="1494" spans="1:10" ht="14.4" thickTop="1" x14ac:dyDescent="0.25">
      <c r="A1494" s="4"/>
      <c r="B1494" s="4"/>
      <c r="C1494" s="4"/>
      <c r="D1494" s="4"/>
      <c r="E1494" s="4"/>
      <c r="F1494" s="4"/>
      <c r="G1494" s="4"/>
      <c r="H1494" s="4"/>
      <c r="I1494" s="4"/>
      <c r="J1494" s="4"/>
    </row>
    <row r="1495" spans="1:10" x14ac:dyDescent="0.25">
      <c r="A1495" s="117" t="s">
        <v>517</v>
      </c>
      <c r="B1495" s="97" t="s">
        <v>1</v>
      </c>
      <c r="C1495" s="117" t="s">
        <v>206</v>
      </c>
      <c r="D1495" s="117" t="s">
        <v>0</v>
      </c>
      <c r="E1495" s="141" t="s">
        <v>3</v>
      </c>
      <c r="F1495" s="141"/>
      <c r="G1495" s="98" t="s">
        <v>207</v>
      </c>
      <c r="H1495" s="97" t="s">
        <v>208</v>
      </c>
      <c r="I1495" s="97" t="s">
        <v>209</v>
      </c>
      <c r="J1495" s="97" t="s">
        <v>167</v>
      </c>
    </row>
    <row r="1496" spans="1:10" ht="26.4" x14ac:dyDescent="0.25">
      <c r="A1496" s="124" t="s">
        <v>717</v>
      </c>
      <c r="B1496" s="2" t="s">
        <v>518</v>
      </c>
      <c r="C1496" s="124" t="s">
        <v>251</v>
      </c>
      <c r="D1496" s="124" t="s">
        <v>519</v>
      </c>
      <c r="E1496" s="151" t="s">
        <v>1188</v>
      </c>
      <c r="F1496" s="151"/>
      <c r="G1496" s="3" t="s">
        <v>2</v>
      </c>
      <c r="H1496" s="85">
        <v>1</v>
      </c>
      <c r="I1496" s="83">
        <v>915.02</v>
      </c>
      <c r="J1496" s="83">
        <v>915.02</v>
      </c>
    </row>
    <row r="1497" spans="1:10" ht="52.8" x14ac:dyDescent="0.25">
      <c r="A1497" s="125" t="s">
        <v>719</v>
      </c>
      <c r="B1497" s="86" t="s">
        <v>1189</v>
      </c>
      <c r="C1497" s="125" t="s">
        <v>251</v>
      </c>
      <c r="D1497" s="125" t="s">
        <v>1190</v>
      </c>
      <c r="E1497" s="152" t="s">
        <v>804</v>
      </c>
      <c r="F1497" s="152"/>
      <c r="G1497" s="87" t="s">
        <v>808</v>
      </c>
      <c r="H1497" s="88">
        <v>0.14230000000000001</v>
      </c>
      <c r="I1497" s="89">
        <v>118.93</v>
      </c>
      <c r="J1497" s="89">
        <v>16.920000000000002</v>
      </c>
    </row>
    <row r="1498" spans="1:10" ht="52.8" x14ac:dyDescent="0.25">
      <c r="A1498" s="125" t="s">
        <v>719</v>
      </c>
      <c r="B1498" s="86" t="s">
        <v>1191</v>
      </c>
      <c r="C1498" s="125" t="s">
        <v>251</v>
      </c>
      <c r="D1498" s="125" t="s">
        <v>1192</v>
      </c>
      <c r="E1498" s="152" t="s">
        <v>804</v>
      </c>
      <c r="F1498" s="152"/>
      <c r="G1498" s="87" t="s">
        <v>805</v>
      </c>
      <c r="H1498" s="88">
        <v>0.29010000000000002</v>
      </c>
      <c r="I1498" s="89">
        <v>47.7</v>
      </c>
      <c r="J1498" s="89">
        <v>13.83</v>
      </c>
    </row>
    <row r="1499" spans="1:10" ht="39.6" x14ac:dyDescent="0.25">
      <c r="A1499" s="125" t="s">
        <v>719</v>
      </c>
      <c r="B1499" s="86" t="s">
        <v>1193</v>
      </c>
      <c r="C1499" s="125" t="s">
        <v>251</v>
      </c>
      <c r="D1499" s="125" t="s">
        <v>1194</v>
      </c>
      <c r="E1499" s="152" t="s">
        <v>839</v>
      </c>
      <c r="F1499" s="152"/>
      <c r="G1499" s="87" t="s">
        <v>261</v>
      </c>
      <c r="H1499" s="88">
        <v>5.1999999999999998E-2</v>
      </c>
      <c r="I1499" s="89">
        <v>245.63</v>
      </c>
      <c r="J1499" s="89">
        <v>12.77</v>
      </c>
    </row>
    <row r="1500" spans="1:10" ht="26.4" x14ac:dyDescent="0.25">
      <c r="A1500" s="125" t="s">
        <v>719</v>
      </c>
      <c r="B1500" s="86" t="s">
        <v>1195</v>
      </c>
      <c r="C1500" s="125" t="s">
        <v>251</v>
      </c>
      <c r="D1500" s="125" t="s">
        <v>1196</v>
      </c>
      <c r="E1500" s="152" t="s">
        <v>4</v>
      </c>
      <c r="F1500" s="152"/>
      <c r="G1500" s="87" t="s">
        <v>261</v>
      </c>
      <c r="H1500" s="88">
        <v>6.8999999999999999E-3</v>
      </c>
      <c r="I1500" s="89">
        <v>492.81</v>
      </c>
      <c r="J1500" s="89">
        <v>3.4</v>
      </c>
    </row>
    <row r="1501" spans="1:10" ht="26.4" x14ac:dyDescent="0.25">
      <c r="A1501" s="125" t="s">
        <v>719</v>
      </c>
      <c r="B1501" s="86" t="s">
        <v>829</v>
      </c>
      <c r="C1501" s="125" t="s">
        <v>251</v>
      </c>
      <c r="D1501" s="125" t="s">
        <v>830</v>
      </c>
      <c r="E1501" s="152" t="s">
        <v>4</v>
      </c>
      <c r="F1501" s="152"/>
      <c r="G1501" s="87" t="s">
        <v>5</v>
      </c>
      <c r="H1501" s="88">
        <v>0.4027</v>
      </c>
      <c r="I1501" s="89">
        <v>20.84</v>
      </c>
      <c r="J1501" s="89">
        <v>8.39</v>
      </c>
    </row>
    <row r="1502" spans="1:10" ht="26.4" x14ac:dyDescent="0.25">
      <c r="A1502" s="125" t="s">
        <v>719</v>
      </c>
      <c r="B1502" s="86" t="s">
        <v>755</v>
      </c>
      <c r="C1502" s="125" t="s">
        <v>251</v>
      </c>
      <c r="D1502" s="125" t="s">
        <v>9</v>
      </c>
      <c r="E1502" s="152" t="s">
        <v>4</v>
      </c>
      <c r="F1502" s="152"/>
      <c r="G1502" s="87" t="s">
        <v>5</v>
      </c>
      <c r="H1502" s="88">
        <v>0.31640000000000001</v>
      </c>
      <c r="I1502" s="89">
        <v>16.329999999999998</v>
      </c>
      <c r="J1502" s="89">
        <v>5.16</v>
      </c>
    </row>
    <row r="1503" spans="1:10" ht="39.6" x14ac:dyDescent="0.25">
      <c r="A1503" s="123" t="s">
        <v>758</v>
      </c>
      <c r="B1503" s="92" t="s">
        <v>1197</v>
      </c>
      <c r="C1503" s="123" t="s">
        <v>251</v>
      </c>
      <c r="D1503" s="123" t="s">
        <v>1198</v>
      </c>
      <c r="E1503" s="150" t="s">
        <v>10</v>
      </c>
      <c r="F1503" s="150"/>
      <c r="G1503" s="93" t="s">
        <v>2</v>
      </c>
      <c r="H1503" s="94">
        <v>1</v>
      </c>
      <c r="I1503" s="95">
        <v>458.82</v>
      </c>
      <c r="J1503" s="95">
        <v>458.82</v>
      </c>
    </row>
    <row r="1504" spans="1:10" ht="39.6" x14ac:dyDescent="0.25">
      <c r="A1504" s="123" t="s">
        <v>758</v>
      </c>
      <c r="B1504" s="92" t="s">
        <v>1199</v>
      </c>
      <c r="C1504" s="123" t="s">
        <v>251</v>
      </c>
      <c r="D1504" s="123" t="s">
        <v>1200</v>
      </c>
      <c r="E1504" s="150" t="s">
        <v>10</v>
      </c>
      <c r="F1504" s="150"/>
      <c r="G1504" s="93" t="s">
        <v>2</v>
      </c>
      <c r="H1504" s="94">
        <v>1</v>
      </c>
      <c r="I1504" s="95">
        <v>395.73</v>
      </c>
      <c r="J1504" s="95">
        <v>395.73</v>
      </c>
    </row>
    <row r="1505" spans="1:10" x14ac:dyDescent="0.25">
      <c r="A1505" s="126"/>
      <c r="B1505" s="126"/>
      <c r="C1505" s="126"/>
      <c r="D1505" s="126"/>
      <c r="E1505" s="126" t="s">
        <v>740</v>
      </c>
      <c r="F1505" s="90">
        <v>9.657320872274143</v>
      </c>
      <c r="G1505" s="126" t="s">
        <v>741</v>
      </c>
      <c r="H1505" s="90">
        <v>10.8</v>
      </c>
      <c r="I1505" s="126" t="s">
        <v>742</v>
      </c>
      <c r="J1505" s="90">
        <v>20.46</v>
      </c>
    </row>
    <row r="1506" spans="1:10" x14ac:dyDescent="0.25">
      <c r="A1506" s="126"/>
      <c r="B1506" s="126"/>
      <c r="C1506" s="126"/>
      <c r="D1506" s="126"/>
      <c r="E1506" s="126" t="s">
        <v>743</v>
      </c>
      <c r="F1506" s="90">
        <v>186.11</v>
      </c>
      <c r="G1506" s="126"/>
      <c r="H1506" s="149" t="s">
        <v>744</v>
      </c>
      <c r="I1506" s="149"/>
      <c r="J1506" s="90">
        <v>1101.1300000000001</v>
      </c>
    </row>
    <row r="1507" spans="1:10" ht="14.4" thickBot="1" x14ac:dyDescent="0.3">
      <c r="A1507" s="119"/>
      <c r="B1507" s="119"/>
      <c r="C1507" s="119"/>
      <c r="D1507" s="119"/>
      <c r="E1507" s="119"/>
      <c r="F1507" s="119"/>
      <c r="G1507" s="119" t="s">
        <v>745</v>
      </c>
      <c r="H1507" s="91">
        <v>7</v>
      </c>
      <c r="I1507" s="119" t="s">
        <v>746</v>
      </c>
      <c r="J1507" s="120">
        <v>7707.91</v>
      </c>
    </row>
    <row r="1508" spans="1:10" ht="14.4" thickTop="1" x14ac:dyDescent="0.25">
      <c r="A1508" s="4"/>
      <c r="B1508" s="4"/>
      <c r="C1508" s="4"/>
      <c r="D1508" s="4"/>
      <c r="E1508" s="4"/>
      <c r="F1508" s="4"/>
      <c r="G1508" s="4"/>
      <c r="H1508" s="4"/>
      <c r="I1508" s="4"/>
      <c r="J1508" s="4"/>
    </row>
    <row r="1509" spans="1:10" x14ac:dyDescent="0.25">
      <c r="A1509" s="117" t="s">
        <v>520</v>
      </c>
      <c r="B1509" s="97" t="s">
        <v>1</v>
      </c>
      <c r="C1509" s="117" t="s">
        <v>206</v>
      </c>
      <c r="D1509" s="117" t="s">
        <v>0</v>
      </c>
      <c r="E1509" s="141" t="s">
        <v>3</v>
      </c>
      <c r="F1509" s="141"/>
      <c r="G1509" s="98" t="s">
        <v>207</v>
      </c>
      <c r="H1509" s="97" t="s">
        <v>208</v>
      </c>
      <c r="I1509" s="97" t="s">
        <v>209</v>
      </c>
      <c r="J1509" s="97" t="s">
        <v>167</v>
      </c>
    </row>
    <row r="1510" spans="1:10" ht="39.6" x14ac:dyDescent="0.25">
      <c r="A1510" s="124" t="s">
        <v>717</v>
      </c>
      <c r="B1510" s="2" t="s">
        <v>521</v>
      </c>
      <c r="C1510" s="124" t="s">
        <v>251</v>
      </c>
      <c r="D1510" s="124" t="s">
        <v>522</v>
      </c>
      <c r="E1510" s="151" t="s">
        <v>913</v>
      </c>
      <c r="F1510" s="151"/>
      <c r="G1510" s="3" t="s">
        <v>2</v>
      </c>
      <c r="H1510" s="85">
        <v>1</v>
      </c>
      <c r="I1510" s="83">
        <v>24.7</v>
      </c>
      <c r="J1510" s="83">
        <v>24.7</v>
      </c>
    </row>
    <row r="1511" spans="1:10" ht="26.4" x14ac:dyDescent="0.25">
      <c r="A1511" s="125" t="s">
        <v>719</v>
      </c>
      <c r="B1511" s="86" t="s">
        <v>920</v>
      </c>
      <c r="C1511" s="125" t="s">
        <v>251</v>
      </c>
      <c r="D1511" s="125" t="s">
        <v>921</v>
      </c>
      <c r="E1511" s="152" t="s">
        <v>4</v>
      </c>
      <c r="F1511" s="152"/>
      <c r="G1511" s="87" t="s">
        <v>5</v>
      </c>
      <c r="H1511" s="88">
        <v>0.08</v>
      </c>
      <c r="I1511" s="89">
        <v>20.23</v>
      </c>
      <c r="J1511" s="89">
        <v>1.61</v>
      </c>
    </row>
    <row r="1512" spans="1:10" ht="26.4" x14ac:dyDescent="0.25">
      <c r="A1512" s="125" t="s">
        <v>719</v>
      </c>
      <c r="B1512" s="86" t="s">
        <v>938</v>
      </c>
      <c r="C1512" s="125" t="s">
        <v>251</v>
      </c>
      <c r="D1512" s="125" t="s">
        <v>939</v>
      </c>
      <c r="E1512" s="152" t="s">
        <v>4</v>
      </c>
      <c r="F1512" s="152"/>
      <c r="G1512" s="87" t="s">
        <v>5</v>
      </c>
      <c r="H1512" s="88">
        <v>0.08</v>
      </c>
      <c r="I1512" s="89">
        <v>15.83</v>
      </c>
      <c r="J1512" s="89">
        <v>1.26</v>
      </c>
    </row>
    <row r="1513" spans="1:10" x14ac:dyDescent="0.25">
      <c r="A1513" s="123" t="s">
        <v>758</v>
      </c>
      <c r="B1513" s="92" t="s">
        <v>1172</v>
      </c>
      <c r="C1513" s="123" t="s">
        <v>251</v>
      </c>
      <c r="D1513" s="123" t="s">
        <v>1173</v>
      </c>
      <c r="E1513" s="150" t="s">
        <v>10</v>
      </c>
      <c r="F1513" s="150"/>
      <c r="G1513" s="93" t="s">
        <v>2</v>
      </c>
      <c r="H1513" s="94">
        <v>1</v>
      </c>
      <c r="I1513" s="95">
        <v>3.84</v>
      </c>
      <c r="J1513" s="95">
        <v>3.84</v>
      </c>
    </row>
    <row r="1514" spans="1:10" x14ac:dyDescent="0.25">
      <c r="A1514" s="123" t="s">
        <v>758</v>
      </c>
      <c r="B1514" s="92" t="s">
        <v>1201</v>
      </c>
      <c r="C1514" s="123" t="s">
        <v>251</v>
      </c>
      <c r="D1514" s="123" t="s">
        <v>1202</v>
      </c>
      <c r="E1514" s="150" t="s">
        <v>10</v>
      </c>
      <c r="F1514" s="150"/>
      <c r="G1514" s="93" t="s">
        <v>2</v>
      </c>
      <c r="H1514" s="94">
        <v>1</v>
      </c>
      <c r="I1514" s="95">
        <v>16.86</v>
      </c>
      <c r="J1514" s="95">
        <v>16.86</v>
      </c>
    </row>
    <row r="1515" spans="1:10" ht="26.4" x14ac:dyDescent="0.25">
      <c r="A1515" s="123" t="s">
        <v>758</v>
      </c>
      <c r="B1515" s="92" t="s">
        <v>1160</v>
      </c>
      <c r="C1515" s="123" t="s">
        <v>251</v>
      </c>
      <c r="D1515" s="123" t="s">
        <v>1161</v>
      </c>
      <c r="E1515" s="150" t="s">
        <v>10</v>
      </c>
      <c r="F1515" s="150"/>
      <c r="G1515" s="93" t="s">
        <v>2</v>
      </c>
      <c r="H1515" s="94">
        <v>4.5999999999999999E-2</v>
      </c>
      <c r="I1515" s="95">
        <v>24.7</v>
      </c>
      <c r="J1515" s="95">
        <v>1.1299999999999999</v>
      </c>
    </row>
    <row r="1516" spans="1:10" x14ac:dyDescent="0.25">
      <c r="A1516" s="126"/>
      <c r="B1516" s="126"/>
      <c r="C1516" s="126"/>
      <c r="D1516" s="126"/>
      <c r="E1516" s="126" t="s">
        <v>740</v>
      </c>
      <c r="F1516" s="90">
        <v>0.96762012649863116</v>
      </c>
      <c r="G1516" s="126" t="s">
        <v>741</v>
      </c>
      <c r="H1516" s="90">
        <v>1.08</v>
      </c>
      <c r="I1516" s="126" t="s">
        <v>742</v>
      </c>
      <c r="J1516" s="90">
        <v>2.0499999999999998</v>
      </c>
    </row>
    <row r="1517" spans="1:10" x14ac:dyDescent="0.25">
      <c r="A1517" s="126"/>
      <c r="B1517" s="126"/>
      <c r="C1517" s="126"/>
      <c r="D1517" s="126"/>
      <c r="E1517" s="126" t="s">
        <v>743</v>
      </c>
      <c r="F1517" s="90">
        <v>5.0199999999999996</v>
      </c>
      <c r="G1517" s="126"/>
      <c r="H1517" s="149" t="s">
        <v>744</v>
      </c>
      <c r="I1517" s="149"/>
      <c r="J1517" s="90">
        <v>29.72</v>
      </c>
    </row>
    <row r="1518" spans="1:10" ht="14.4" thickBot="1" x14ac:dyDescent="0.3">
      <c r="A1518" s="119"/>
      <c r="B1518" s="119"/>
      <c r="C1518" s="119"/>
      <c r="D1518" s="119"/>
      <c r="E1518" s="119"/>
      <c r="F1518" s="119"/>
      <c r="G1518" s="119" t="s">
        <v>745</v>
      </c>
      <c r="H1518" s="91">
        <v>48</v>
      </c>
      <c r="I1518" s="119" t="s">
        <v>746</v>
      </c>
      <c r="J1518" s="120">
        <v>1426.56</v>
      </c>
    </row>
    <row r="1519" spans="1:10" ht="14.4" thickTop="1" x14ac:dyDescent="0.25">
      <c r="A1519" s="4"/>
      <c r="B1519" s="4"/>
      <c r="C1519" s="4"/>
      <c r="D1519" s="4"/>
      <c r="E1519" s="4"/>
      <c r="F1519" s="4"/>
      <c r="G1519" s="4"/>
      <c r="H1519" s="4"/>
      <c r="I1519" s="4"/>
      <c r="J1519" s="4"/>
    </row>
    <row r="1520" spans="1:10" x14ac:dyDescent="0.25">
      <c r="A1520" s="117" t="s">
        <v>523</v>
      </c>
      <c r="B1520" s="97" t="s">
        <v>1</v>
      </c>
      <c r="C1520" s="117" t="s">
        <v>206</v>
      </c>
      <c r="D1520" s="117" t="s">
        <v>0</v>
      </c>
      <c r="E1520" s="141" t="s">
        <v>3</v>
      </c>
      <c r="F1520" s="141"/>
      <c r="G1520" s="98" t="s">
        <v>207</v>
      </c>
      <c r="H1520" s="97" t="s">
        <v>208</v>
      </c>
      <c r="I1520" s="97" t="s">
        <v>209</v>
      </c>
      <c r="J1520" s="97" t="s">
        <v>167</v>
      </c>
    </row>
    <row r="1521" spans="1:10" ht="39.6" x14ac:dyDescent="0.25">
      <c r="A1521" s="124" t="s">
        <v>717</v>
      </c>
      <c r="B1521" s="2" t="s">
        <v>524</v>
      </c>
      <c r="C1521" s="124" t="s">
        <v>251</v>
      </c>
      <c r="D1521" s="124" t="s">
        <v>525</v>
      </c>
      <c r="E1521" s="151" t="s">
        <v>913</v>
      </c>
      <c r="F1521" s="151"/>
      <c r="G1521" s="3" t="s">
        <v>2</v>
      </c>
      <c r="H1521" s="85">
        <v>1</v>
      </c>
      <c r="I1521" s="83">
        <v>6.61</v>
      </c>
      <c r="J1521" s="83">
        <v>6.61</v>
      </c>
    </row>
    <row r="1522" spans="1:10" ht="26.4" x14ac:dyDescent="0.25">
      <c r="A1522" s="125" t="s">
        <v>719</v>
      </c>
      <c r="B1522" s="86" t="s">
        <v>938</v>
      </c>
      <c r="C1522" s="125" t="s">
        <v>251</v>
      </c>
      <c r="D1522" s="125" t="s">
        <v>939</v>
      </c>
      <c r="E1522" s="152" t="s">
        <v>4</v>
      </c>
      <c r="F1522" s="152"/>
      <c r="G1522" s="87" t="s">
        <v>5</v>
      </c>
      <c r="H1522" s="88">
        <v>0.03</v>
      </c>
      <c r="I1522" s="89">
        <v>15.83</v>
      </c>
      <c r="J1522" s="89">
        <v>0.47</v>
      </c>
    </row>
    <row r="1523" spans="1:10" ht="26.4" x14ac:dyDescent="0.25">
      <c r="A1523" s="125" t="s">
        <v>719</v>
      </c>
      <c r="B1523" s="86" t="s">
        <v>920</v>
      </c>
      <c r="C1523" s="125" t="s">
        <v>251</v>
      </c>
      <c r="D1523" s="125" t="s">
        <v>921</v>
      </c>
      <c r="E1523" s="152" t="s">
        <v>4</v>
      </c>
      <c r="F1523" s="152"/>
      <c r="G1523" s="87" t="s">
        <v>5</v>
      </c>
      <c r="H1523" s="88">
        <v>0.03</v>
      </c>
      <c r="I1523" s="89">
        <v>20.23</v>
      </c>
      <c r="J1523" s="89">
        <v>0.6</v>
      </c>
    </row>
    <row r="1524" spans="1:10" x14ac:dyDescent="0.25">
      <c r="A1524" s="123" t="s">
        <v>758</v>
      </c>
      <c r="B1524" s="92" t="s">
        <v>1156</v>
      </c>
      <c r="C1524" s="123" t="s">
        <v>251</v>
      </c>
      <c r="D1524" s="123" t="s">
        <v>1157</v>
      </c>
      <c r="E1524" s="150" t="s">
        <v>10</v>
      </c>
      <c r="F1524" s="150"/>
      <c r="G1524" s="93" t="s">
        <v>2</v>
      </c>
      <c r="H1524" s="94">
        <v>1</v>
      </c>
      <c r="I1524" s="95">
        <v>2.17</v>
      </c>
      <c r="J1524" s="95">
        <v>2.17</v>
      </c>
    </row>
    <row r="1525" spans="1:10" ht="26.4" x14ac:dyDescent="0.25">
      <c r="A1525" s="123" t="s">
        <v>758</v>
      </c>
      <c r="B1525" s="92" t="s">
        <v>1203</v>
      </c>
      <c r="C1525" s="123" t="s">
        <v>251</v>
      </c>
      <c r="D1525" s="123" t="s">
        <v>1204</v>
      </c>
      <c r="E1525" s="150" t="s">
        <v>10</v>
      </c>
      <c r="F1525" s="150"/>
      <c r="G1525" s="93" t="s">
        <v>2</v>
      </c>
      <c r="H1525" s="94">
        <v>1</v>
      </c>
      <c r="I1525" s="95">
        <v>2.88</v>
      </c>
      <c r="J1525" s="95">
        <v>2.88</v>
      </c>
    </row>
    <row r="1526" spans="1:10" ht="26.4" x14ac:dyDescent="0.25">
      <c r="A1526" s="123" t="s">
        <v>758</v>
      </c>
      <c r="B1526" s="92" t="s">
        <v>1160</v>
      </c>
      <c r="C1526" s="123" t="s">
        <v>251</v>
      </c>
      <c r="D1526" s="123" t="s">
        <v>1161</v>
      </c>
      <c r="E1526" s="150" t="s">
        <v>10</v>
      </c>
      <c r="F1526" s="150"/>
      <c r="G1526" s="93" t="s">
        <v>2</v>
      </c>
      <c r="H1526" s="94">
        <v>0.02</v>
      </c>
      <c r="I1526" s="95">
        <v>24.7</v>
      </c>
      <c r="J1526" s="95">
        <v>0.49</v>
      </c>
    </row>
    <row r="1527" spans="1:10" x14ac:dyDescent="0.25">
      <c r="A1527" s="126"/>
      <c r="B1527" s="126"/>
      <c r="C1527" s="126"/>
      <c r="D1527" s="126"/>
      <c r="E1527" s="126" t="s">
        <v>740</v>
      </c>
      <c r="F1527" s="90">
        <v>0.36344755970924197</v>
      </c>
      <c r="G1527" s="126" t="s">
        <v>741</v>
      </c>
      <c r="H1527" s="90">
        <v>0.41</v>
      </c>
      <c r="I1527" s="126" t="s">
        <v>742</v>
      </c>
      <c r="J1527" s="90">
        <v>0.77</v>
      </c>
    </row>
    <row r="1528" spans="1:10" x14ac:dyDescent="0.25">
      <c r="A1528" s="126"/>
      <c r="B1528" s="126"/>
      <c r="C1528" s="126"/>
      <c r="D1528" s="126"/>
      <c r="E1528" s="126" t="s">
        <v>743</v>
      </c>
      <c r="F1528" s="90">
        <v>1.34</v>
      </c>
      <c r="G1528" s="126"/>
      <c r="H1528" s="149" t="s">
        <v>744</v>
      </c>
      <c r="I1528" s="149"/>
      <c r="J1528" s="90">
        <v>7.95</v>
      </c>
    </row>
    <row r="1529" spans="1:10" ht="14.4" thickBot="1" x14ac:dyDescent="0.3">
      <c r="A1529" s="119"/>
      <c r="B1529" s="119"/>
      <c r="C1529" s="119"/>
      <c r="D1529" s="119"/>
      <c r="E1529" s="119"/>
      <c r="F1529" s="119"/>
      <c r="G1529" s="119" t="s">
        <v>745</v>
      </c>
      <c r="H1529" s="91">
        <v>31</v>
      </c>
      <c r="I1529" s="119" t="s">
        <v>746</v>
      </c>
      <c r="J1529" s="120">
        <v>246.45</v>
      </c>
    </row>
    <row r="1530" spans="1:10" ht="14.4" thickTop="1" x14ac:dyDescent="0.25">
      <c r="A1530" s="4"/>
      <c r="B1530" s="4"/>
      <c r="C1530" s="4"/>
      <c r="D1530" s="4"/>
      <c r="E1530" s="4"/>
      <c r="F1530" s="4"/>
      <c r="G1530" s="4"/>
      <c r="H1530" s="4"/>
      <c r="I1530" s="4"/>
      <c r="J1530" s="4"/>
    </row>
    <row r="1531" spans="1:10" x14ac:dyDescent="0.25">
      <c r="A1531" s="117" t="s">
        <v>526</v>
      </c>
      <c r="B1531" s="97" t="s">
        <v>1</v>
      </c>
      <c r="C1531" s="117" t="s">
        <v>206</v>
      </c>
      <c r="D1531" s="117" t="s">
        <v>0</v>
      </c>
      <c r="E1531" s="141" t="s">
        <v>3</v>
      </c>
      <c r="F1531" s="141"/>
      <c r="G1531" s="98" t="s">
        <v>207</v>
      </c>
      <c r="H1531" s="97" t="s">
        <v>208</v>
      </c>
      <c r="I1531" s="97" t="s">
        <v>209</v>
      </c>
      <c r="J1531" s="97" t="s">
        <v>167</v>
      </c>
    </row>
    <row r="1532" spans="1:10" ht="39.6" x14ac:dyDescent="0.25">
      <c r="A1532" s="124" t="s">
        <v>717</v>
      </c>
      <c r="B1532" s="2" t="s">
        <v>527</v>
      </c>
      <c r="C1532" s="124" t="s">
        <v>251</v>
      </c>
      <c r="D1532" s="124" t="s">
        <v>528</v>
      </c>
      <c r="E1532" s="151" t="s">
        <v>913</v>
      </c>
      <c r="F1532" s="151"/>
      <c r="G1532" s="3" t="s">
        <v>2</v>
      </c>
      <c r="H1532" s="85">
        <v>1</v>
      </c>
      <c r="I1532" s="83">
        <v>11.53</v>
      </c>
      <c r="J1532" s="83">
        <v>11.53</v>
      </c>
    </row>
    <row r="1533" spans="1:10" ht="26.4" x14ac:dyDescent="0.25">
      <c r="A1533" s="125" t="s">
        <v>719</v>
      </c>
      <c r="B1533" s="86" t="s">
        <v>938</v>
      </c>
      <c r="C1533" s="125" t="s">
        <v>251</v>
      </c>
      <c r="D1533" s="125" t="s">
        <v>939</v>
      </c>
      <c r="E1533" s="152" t="s">
        <v>4</v>
      </c>
      <c r="F1533" s="152"/>
      <c r="G1533" s="87" t="s">
        <v>5</v>
      </c>
      <c r="H1533" s="88">
        <v>0.06</v>
      </c>
      <c r="I1533" s="89">
        <v>15.83</v>
      </c>
      <c r="J1533" s="89">
        <v>0.94</v>
      </c>
    </row>
    <row r="1534" spans="1:10" ht="26.4" x14ac:dyDescent="0.25">
      <c r="A1534" s="125" t="s">
        <v>719</v>
      </c>
      <c r="B1534" s="86" t="s">
        <v>920</v>
      </c>
      <c r="C1534" s="125" t="s">
        <v>251</v>
      </c>
      <c r="D1534" s="125" t="s">
        <v>921</v>
      </c>
      <c r="E1534" s="152" t="s">
        <v>4</v>
      </c>
      <c r="F1534" s="152"/>
      <c r="G1534" s="87" t="s">
        <v>5</v>
      </c>
      <c r="H1534" s="88">
        <v>0.06</v>
      </c>
      <c r="I1534" s="89">
        <v>20.23</v>
      </c>
      <c r="J1534" s="89">
        <v>1.21</v>
      </c>
    </row>
    <row r="1535" spans="1:10" x14ac:dyDescent="0.25">
      <c r="A1535" s="123" t="s">
        <v>758</v>
      </c>
      <c r="B1535" s="92" t="s">
        <v>1166</v>
      </c>
      <c r="C1535" s="123" t="s">
        <v>251</v>
      </c>
      <c r="D1535" s="123" t="s">
        <v>1167</v>
      </c>
      <c r="E1535" s="150" t="s">
        <v>10</v>
      </c>
      <c r="F1535" s="150"/>
      <c r="G1535" s="93" t="s">
        <v>2</v>
      </c>
      <c r="H1535" s="94">
        <v>1</v>
      </c>
      <c r="I1535" s="95">
        <v>3.19</v>
      </c>
      <c r="J1535" s="95">
        <v>3.19</v>
      </c>
    </row>
    <row r="1536" spans="1:10" ht="26.4" x14ac:dyDescent="0.25">
      <c r="A1536" s="123" t="s">
        <v>758</v>
      </c>
      <c r="B1536" s="92" t="s">
        <v>1205</v>
      </c>
      <c r="C1536" s="123" t="s">
        <v>251</v>
      </c>
      <c r="D1536" s="123" t="s">
        <v>1206</v>
      </c>
      <c r="E1536" s="150" t="s">
        <v>10</v>
      </c>
      <c r="F1536" s="150"/>
      <c r="G1536" s="93" t="s">
        <v>2</v>
      </c>
      <c r="H1536" s="94">
        <v>1</v>
      </c>
      <c r="I1536" s="95">
        <v>5.45</v>
      </c>
      <c r="J1536" s="95">
        <v>5.45</v>
      </c>
    </row>
    <row r="1537" spans="1:10" ht="26.4" x14ac:dyDescent="0.25">
      <c r="A1537" s="123" t="s">
        <v>758</v>
      </c>
      <c r="B1537" s="92" t="s">
        <v>1160</v>
      </c>
      <c r="C1537" s="123" t="s">
        <v>251</v>
      </c>
      <c r="D1537" s="123" t="s">
        <v>1161</v>
      </c>
      <c r="E1537" s="150" t="s">
        <v>10</v>
      </c>
      <c r="F1537" s="150"/>
      <c r="G1537" s="93" t="s">
        <v>2</v>
      </c>
      <c r="H1537" s="94">
        <v>0.03</v>
      </c>
      <c r="I1537" s="95">
        <v>24.7</v>
      </c>
      <c r="J1537" s="95">
        <v>0.74</v>
      </c>
    </row>
    <row r="1538" spans="1:10" x14ac:dyDescent="0.25">
      <c r="A1538" s="126"/>
      <c r="B1538" s="126"/>
      <c r="C1538" s="126"/>
      <c r="D1538" s="126"/>
      <c r="E1538" s="126" t="s">
        <v>740</v>
      </c>
      <c r="F1538" s="90">
        <v>0.72689511941848395</v>
      </c>
      <c r="G1538" s="126" t="s">
        <v>741</v>
      </c>
      <c r="H1538" s="90">
        <v>0.81</v>
      </c>
      <c r="I1538" s="126" t="s">
        <v>742</v>
      </c>
      <c r="J1538" s="90">
        <v>1.54</v>
      </c>
    </row>
    <row r="1539" spans="1:10" x14ac:dyDescent="0.25">
      <c r="A1539" s="126"/>
      <c r="B1539" s="126"/>
      <c r="C1539" s="126"/>
      <c r="D1539" s="126"/>
      <c r="E1539" s="126" t="s">
        <v>743</v>
      </c>
      <c r="F1539" s="90">
        <v>2.34</v>
      </c>
      <c r="G1539" s="126"/>
      <c r="H1539" s="149" t="s">
        <v>744</v>
      </c>
      <c r="I1539" s="149"/>
      <c r="J1539" s="90">
        <v>13.87</v>
      </c>
    </row>
    <row r="1540" spans="1:10" ht="14.4" thickBot="1" x14ac:dyDescent="0.3">
      <c r="A1540" s="119"/>
      <c r="B1540" s="119"/>
      <c r="C1540" s="119"/>
      <c r="D1540" s="119"/>
      <c r="E1540" s="119"/>
      <c r="F1540" s="119"/>
      <c r="G1540" s="119" t="s">
        <v>745</v>
      </c>
      <c r="H1540" s="91">
        <v>20</v>
      </c>
      <c r="I1540" s="119" t="s">
        <v>746</v>
      </c>
      <c r="J1540" s="120">
        <v>277.39999999999998</v>
      </c>
    </row>
    <row r="1541" spans="1:10" ht="14.4" thickTop="1" x14ac:dyDescent="0.25">
      <c r="A1541" s="4"/>
      <c r="B1541" s="4"/>
      <c r="C1541" s="4"/>
      <c r="D1541" s="4"/>
      <c r="E1541" s="4"/>
      <c r="F1541" s="4"/>
      <c r="G1541" s="4"/>
      <c r="H1541" s="4"/>
      <c r="I1541" s="4"/>
      <c r="J1541" s="4"/>
    </row>
    <row r="1542" spans="1:10" x14ac:dyDescent="0.25">
      <c r="A1542" s="117" t="s">
        <v>529</v>
      </c>
      <c r="B1542" s="97" t="s">
        <v>1</v>
      </c>
      <c r="C1542" s="117" t="s">
        <v>206</v>
      </c>
      <c r="D1542" s="117" t="s">
        <v>0</v>
      </c>
      <c r="E1542" s="141" t="s">
        <v>3</v>
      </c>
      <c r="F1542" s="141"/>
      <c r="G1542" s="98" t="s">
        <v>207</v>
      </c>
      <c r="H1542" s="97" t="s">
        <v>208</v>
      </c>
      <c r="I1542" s="97" t="s">
        <v>209</v>
      </c>
      <c r="J1542" s="97" t="s">
        <v>167</v>
      </c>
    </row>
    <row r="1543" spans="1:10" ht="39.6" x14ac:dyDescent="0.25">
      <c r="A1543" s="124" t="s">
        <v>717</v>
      </c>
      <c r="B1543" s="2" t="s">
        <v>530</v>
      </c>
      <c r="C1543" s="124" t="s">
        <v>251</v>
      </c>
      <c r="D1543" s="124" t="s">
        <v>531</v>
      </c>
      <c r="E1543" s="151" t="s">
        <v>913</v>
      </c>
      <c r="F1543" s="151"/>
      <c r="G1543" s="3" t="s">
        <v>2</v>
      </c>
      <c r="H1543" s="85">
        <v>1</v>
      </c>
      <c r="I1543" s="83">
        <v>14.16</v>
      </c>
      <c r="J1543" s="83">
        <v>14.16</v>
      </c>
    </row>
    <row r="1544" spans="1:10" ht="26.4" x14ac:dyDescent="0.25">
      <c r="A1544" s="125" t="s">
        <v>719</v>
      </c>
      <c r="B1544" s="86" t="s">
        <v>938</v>
      </c>
      <c r="C1544" s="125" t="s">
        <v>251</v>
      </c>
      <c r="D1544" s="125" t="s">
        <v>939</v>
      </c>
      <c r="E1544" s="152" t="s">
        <v>4</v>
      </c>
      <c r="F1544" s="152"/>
      <c r="G1544" s="87" t="s">
        <v>5</v>
      </c>
      <c r="H1544" s="88">
        <v>0.08</v>
      </c>
      <c r="I1544" s="89">
        <v>15.83</v>
      </c>
      <c r="J1544" s="89">
        <v>1.26</v>
      </c>
    </row>
    <row r="1545" spans="1:10" ht="26.4" x14ac:dyDescent="0.25">
      <c r="A1545" s="125" t="s">
        <v>719</v>
      </c>
      <c r="B1545" s="86" t="s">
        <v>920</v>
      </c>
      <c r="C1545" s="125" t="s">
        <v>251</v>
      </c>
      <c r="D1545" s="125" t="s">
        <v>921</v>
      </c>
      <c r="E1545" s="152" t="s">
        <v>4</v>
      </c>
      <c r="F1545" s="152"/>
      <c r="G1545" s="87" t="s">
        <v>5</v>
      </c>
      <c r="H1545" s="88">
        <v>0.08</v>
      </c>
      <c r="I1545" s="89">
        <v>20.23</v>
      </c>
      <c r="J1545" s="89">
        <v>1.61</v>
      </c>
    </row>
    <row r="1546" spans="1:10" x14ac:dyDescent="0.25">
      <c r="A1546" s="123" t="s">
        <v>758</v>
      </c>
      <c r="B1546" s="92" t="s">
        <v>1172</v>
      </c>
      <c r="C1546" s="123" t="s">
        <v>251</v>
      </c>
      <c r="D1546" s="123" t="s">
        <v>1173</v>
      </c>
      <c r="E1546" s="150" t="s">
        <v>10</v>
      </c>
      <c r="F1546" s="150"/>
      <c r="G1546" s="93" t="s">
        <v>2</v>
      </c>
      <c r="H1546" s="94">
        <v>1</v>
      </c>
      <c r="I1546" s="95">
        <v>3.84</v>
      </c>
      <c r="J1546" s="95">
        <v>3.84</v>
      </c>
    </row>
    <row r="1547" spans="1:10" ht="26.4" x14ac:dyDescent="0.25">
      <c r="A1547" s="123" t="s">
        <v>758</v>
      </c>
      <c r="B1547" s="92" t="s">
        <v>1207</v>
      </c>
      <c r="C1547" s="123" t="s">
        <v>251</v>
      </c>
      <c r="D1547" s="123" t="s">
        <v>1208</v>
      </c>
      <c r="E1547" s="150" t="s">
        <v>10</v>
      </c>
      <c r="F1547" s="150"/>
      <c r="G1547" s="93" t="s">
        <v>2</v>
      </c>
      <c r="H1547" s="94">
        <v>1</v>
      </c>
      <c r="I1547" s="95">
        <v>6.32</v>
      </c>
      <c r="J1547" s="95">
        <v>6.32</v>
      </c>
    </row>
    <row r="1548" spans="1:10" ht="26.4" x14ac:dyDescent="0.25">
      <c r="A1548" s="123" t="s">
        <v>758</v>
      </c>
      <c r="B1548" s="92" t="s">
        <v>1160</v>
      </c>
      <c r="C1548" s="123" t="s">
        <v>251</v>
      </c>
      <c r="D1548" s="123" t="s">
        <v>1161</v>
      </c>
      <c r="E1548" s="150" t="s">
        <v>10</v>
      </c>
      <c r="F1548" s="150"/>
      <c r="G1548" s="93" t="s">
        <v>2</v>
      </c>
      <c r="H1548" s="94">
        <v>4.5999999999999999E-2</v>
      </c>
      <c r="I1548" s="95">
        <v>24.7</v>
      </c>
      <c r="J1548" s="95">
        <v>1.1299999999999999</v>
      </c>
    </row>
    <row r="1549" spans="1:10" x14ac:dyDescent="0.25">
      <c r="A1549" s="126"/>
      <c r="B1549" s="126"/>
      <c r="C1549" s="126"/>
      <c r="D1549" s="126"/>
      <c r="E1549" s="126" t="s">
        <v>740</v>
      </c>
      <c r="F1549" s="90">
        <v>0.96762012649863116</v>
      </c>
      <c r="G1549" s="126" t="s">
        <v>741</v>
      </c>
      <c r="H1549" s="90">
        <v>1.08</v>
      </c>
      <c r="I1549" s="126" t="s">
        <v>742</v>
      </c>
      <c r="J1549" s="90">
        <v>2.0499999999999998</v>
      </c>
    </row>
    <row r="1550" spans="1:10" x14ac:dyDescent="0.25">
      <c r="A1550" s="126"/>
      <c r="B1550" s="126"/>
      <c r="C1550" s="126"/>
      <c r="D1550" s="126"/>
      <c r="E1550" s="126" t="s">
        <v>743</v>
      </c>
      <c r="F1550" s="90">
        <v>2.88</v>
      </c>
      <c r="G1550" s="126"/>
      <c r="H1550" s="149" t="s">
        <v>744</v>
      </c>
      <c r="I1550" s="149"/>
      <c r="J1550" s="90">
        <v>17.04</v>
      </c>
    </row>
    <row r="1551" spans="1:10" ht="14.4" thickBot="1" x14ac:dyDescent="0.3">
      <c r="A1551" s="119"/>
      <c r="B1551" s="119"/>
      <c r="C1551" s="119"/>
      <c r="D1551" s="119"/>
      <c r="E1551" s="119"/>
      <c r="F1551" s="119"/>
      <c r="G1551" s="119" t="s">
        <v>745</v>
      </c>
      <c r="H1551" s="91">
        <v>48</v>
      </c>
      <c r="I1551" s="119" t="s">
        <v>746</v>
      </c>
      <c r="J1551" s="120">
        <v>817.92</v>
      </c>
    </row>
    <row r="1552" spans="1:10" ht="14.4" thickTop="1" x14ac:dyDescent="0.25">
      <c r="A1552" s="4"/>
      <c r="B1552" s="4"/>
      <c r="C1552" s="4"/>
      <c r="D1552" s="4"/>
      <c r="E1552" s="4"/>
      <c r="F1552" s="4"/>
      <c r="G1552" s="4"/>
      <c r="H1552" s="4"/>
      <c r="I1552" s="4"/>
      <c r="J1552" s="4"/>
    </row>
    <row r="1553" spans="1:10" x14ac:dyDescent="0.25">
      <c r="A1553" s="117" t="s">
        <v>532</v>
      </c>
      <c r="B1553" s="97" t="s">
        <v>1</v>
      </c>
      <c r="C1553" s="117" t="s">
        <v>206</v>
      </c>
      <c r="D1553" s="117" t="s">
        <v>0</v>
      </c>
      <c r="E1553" s="141" t="s">
        <v>3</v>
      </c>
      <c r="F1553" s="141"/>
      <c r="G1553" s="98" t="s">
        <v>207</v>
      </c>
      <c r="H1553" s="97" t="s">
        <v>208</v>
      </c>
      <c r="I1553" s="97" t="s">
        <v>209</v>
      </c>
      <c r="J1553" s="97" t="s">
        <v>167</v>
      </c>
    </row>
    <row r="1554" spans="1:10" ht="39.6" x14ac:dyDescent="0.25">
      <c r="A1554" s="124" t="s">
        <v>717</v>
      </c>
      <c r="B1554" s="2" t="s">
        <v>509</v>
      </c>
      <c r="C1554" s="124" t="s">
        <v>251</v>
      </c>
      <c r="D1554" s="124" t="s">
        <v>510</v>
      </c>
      <c r="E1554" s="151" t="s">
        <v>913</v>
      </c>
      <c r="F1554" s="151"/>
      <c r="G1554" s="3" t="s">
        <v>230</v>
      </c>
      <c r="H1554" s="85">
        <v>1</v>
      </c>
      <c r="I1554" s="83">
        <v>16.510000000000002</v>
      </c>
      <c r="J1554" s="83">
        <v>16.510000000000002</v>
      </c>
    </row>
    <row r="1555" spans="1:10" ht="26.4" x14ac:dyDescent="0.25">
      <c r="A1555" s="125" t="s">
        <v>719</v>
      </c>
      <c r="B1555" s="86" t="s">
        <v>920</v>
      </c>
      <c r="C1555" s="125" t="s">
        <v>251</v>
      </c>
      <c r="D1555" s="125" t="s">
        <v>921</v>
      </c>
      <c r="E1555" s="152" t="s">
        <v>4</v>
      </c>
      <c r="F1555" s="152"/>
      <c r="G1555" s="87" t="s">
        <v>5</v>
      </c>
      <c r="H1555" s="88">
        <v>0.3</v>
      </c>
      <c r="I1555" s="89">
        <v>20.23</v>
      </c>
      <c r="J1555" s="89">
        <v>6.06</v>
      </c>
    </row>
    <row r="1556" spans="1:10" ht="26.4" x14ac:dyDescent="0.25">
      <c r="A1556" s="125" t="s">
        <v>719</v>
      </c>
      <c r="B1556" s="86" t="s">
        <v>938</v>
      </c>
      <c r="C1556" s="125" t="s">
        <v>251</v>
      </c>
      <c r="D1556" s="125" t="s">
        <v>939</v>
      </c>
      <c r="E1556" s="152" t="s">
        <v>4</v>
      </c>
      <c r="F1556" s="152"/>
      <c r="G1556" s="87" t="s">
        <v>5</v>
      </c>
      <c r="H1556" s="88">
        <v>0.3</v>
      </c>
      <c r="I1556" s="89">
        <v>15.83</v>
      </c>
      <c r="J1556" s="89">
        <v>4.74</v>
      </c>
    </row>
    <row r="1557" spans="1:10" x14ac:dyDescent="0.25">
      <c r="A1557" s="123" t="s">
        <v>758</v>
      </c>
      <c r="B1557" s="92" t="s">
        <v>1114</v>
      </c>
      <c r="C1557" s="123" t="s">
        <v>251</v>
      </c>
      <c r="D1557" s="123" t="s">
        <v>1115</v>
      </c>
      <c r="E1557" s="150" t="s">
        <v>10</v>
      </c>
      <c r="F1557" s="150"/>
      <c r="G1557" s="93" t="s">
        <v>2</v>
      </c>
      <c r="H1557" s="94">
        <v>0.1</v>
      </c>
      <c r="I1557" s="95">
        <v>1.91</v>
      </c>
      <c r="J1557" s="95">
        <v>0.19</v>
      </c>
    </row>
    <row r="1558" spans="1:10" ht="26.4" x14ac:dyDescent="0.25">
      <c r="A1558" s="123" t="s">
        <v>758</v>
      </c>
      <c r="B1558" s="92" t="s">
        <v>1180</v>
      </c>
      <c r="C1558" s="123" t="s">
        <v>251</v>
      </c>
      <c r="D1558" s="123" t="s">
        <v>1181</v>
      </c>
      <c r="E1558" s="150" t="s">
        <v>10</v>
      </c>
      <c r="F1558" s="150"/>
      <c r="G1558" s="93" t="s">
        <v>230</v>
      </c>
      <c r="H1558" s="94">
        <v>1.05</v>
      </c>
      <c r="I1558" s="95">
        <v>5.26</v>
      </c>
      <c r="J1558" s="95">
        <v>5.52</v>
      </c>
    </row>
    <row r="1559" spans="1:10" x14ac:dyDescent="0.25">
      <c r="A1559" s="126"/>
      <c r="B1559" s="126"/>
      <c r="C1559" s="126"/>
      <c r="D1559" s="126"/>
      <c r="E1559" s="126" t="s">
        <v>740</v>
      </c>
      <c r="F1559" s="90">
        <v>3.653355989804588</v>
      </c>
      <c r="G1559" s="126" t="s">
        <v>741</v>
      </c>
      <c r="H1559" s="90">
        <v>4.09</v>
      </c>
      <c r="I1559" s="126" t="s">
        <v>742</v>
      </c>
      <c r="J1559" s="90">
        <v>7.74</v>
      </c>
    </row>
    <row r="1560" spans="1:10" x14ac:dyDescent="0.25">
      <c r="A1560" s="126"/>
      <c r="B1560" s="126"/>
      <c r="C1560" s="126"/>
      <c r="D1560" s="126"/>
      <c r="E1560" s="126" t="s">
        <v>743</v>
      </c>
      <c r="F1560" s="90">
        <v>3.35</v>
      </c>
      <c r="G1560" s="126"/>
      <c r="H1560" s="149" t="s">
        <v>744</v>
      </c>
      <c r="I1560" s="149"/>
      <c r="J1560" s="90">
        <v>19.86</v>
      </c>
    </row>
    <row r="1561" spans="1:10" ht="14.4" thickBot="1" x14ac:dyDescent="0.3">
      <c r="A1561" s="119"/>
      <c r="B1561" s="119"/>
      <c r="C1561" s="119"/>
      <c r="D1561" s="119"/>
      <c r="E1561" s="119"/>
      <c r="F1561" s="119"/>
      <c r="G1561" s="119" t="s">
        <v>745</v>
      </c>
      <c r="H1561" s="91">
        <v>234.81</v>
      </c>
      <c r="I1561" s="119" t="s">
        <v>746</v>
      </c>
      <c r="J1561" s="120">
        <v>4663.32</v>
      </c>
    </row>
    <row r="1562" spans="1:10" ht="14.4" thickTop="1" x14ac:dyDescent="0.25">
      <c r="A1562" s="4"/>
      <c r="B1562" s="4"/>
      <c r="C1562" s="4"/>
      <c r="D1562" s="4"/>
      <c r="E1562" s="4"/>
      <c r="F1562" s="4"/>
      <c r="G1562" s="4"/>
      <c r="H1562" s="4"/>
      <c r="I1562" s="4"/>
      <c r="J1562" s="4"/>
    </row>
    <row r="1563" spans="1:10" x14ac:dyDescent="0.25">
      <c r="A1563" s="117" t="s">
        <v>533</v>
      </c>
      <c r="B1563" s="97" t="s">
        <v>1</v>
      </c>
      <c r="C1563" s="117" t="s">
        <v>206</v>
      </c>
      <c r="D1563" s="117" t="s">
        <v>0</v>
      </c>
      <c r="E1563" s="141" t="s">
        <v>3</v>
      </c>
      <c r="F1563" s="141"/>
      <c r="G1563" s="98" t="s">
        <v>207</v>
      </c>
      <c r="H1563" s="97" t="s">
        <v>208</v>
      </c>
      <c r="I1563" s="97" t="s">
        <v>209</v>
      </c>
      <c r="J1563" s="97" t="s">
        <v>167</v>
      </c>
    </row>
    <row r="1564" spans="1:10" ht="39.6" x14ac:dyDescent="0.25">
      <c r="A1564" s="124" t="s">
        <v>717</v>
      </c>
      <c r="B1564" s="2" t="s">
        <v>534</v>
      </c>
      <c r="C1564" s="124" t="s">
        <v>251</v>
      </c>
      <c r="D1564" s="124" t="s">
        <v>535</v>
      </c>
      <c r="E1564" s="151" t="s">
        <v>913</v>
      </c>
      <c r="F1564" s="151"/>
      <c r="G1564" s="3" t="s">
        <v>230</v>
      </c>
      <c r="H1564" s="85">
        <v>1</v>
      </c>
      <c r="I1564" s="83">
        <v>23.16</v>
      </c>
      <c r="J1564" s="83">
        <v>23.16</v>
      </c>
    </row>
    <row r="1565" spans="1:10" ht="26.4" x14ac:dyDescent="0.25">
      <c r="A1565" s="125" t="s">
        <v>719</v>
      </c>
      <c r="B1565" s="86" t="s">
        <v>938</v>
      </c>
      <c r="C1565" s="125" t="s">
        <v>251</v>
      </c>
      <c r="D1565" s="125" t="s">
        <v>939</v>
      </c>
      <c r="E1565" s="152" t="s">
        <v>4</v>
      </c>
      <c r="F1565" s="152"/>
      <c r="G1565" s="87" t="s">
        <v>5</v>
      </c>
      <c r="H1565" s="88">
        <v>0.16</v>
      </c>
      <c r="I1565" s="89">
        <v>15.83</v>
      </c>
      <c r="J1565" s="89">
        <v>2.5299999999999998</v>
      </c>
    </row>
    <row r="1566" spans="1:10" ht="26.4" x14ac:dyDescent="0.25">
      <c r="A1566" s="125" t="s">
        <v>719</v>
      </c>
      <c r="B1566" s="86" t="s">
        <v>920</v>
      </c>
      <c r="C1566" s="125" t="s">
        <v>251</v>
      </c>
      <c r="D1566" s="125" t="s">
        <v>921</v>
      </c>
      <c r="E1566" s="152" t="s">
        <v>4</v>
      </c>
      <c r="F1566" s="152"/>
      <c r="G1566" s="87" t="s">
        <v>5</v>
      </c>
      <c r="H1566" s="88">
        <v>0.16</v>
      </c>
      <c r="I1566" s="89">
        <v>20.23</v>
      </c>
      <c r="J1566" s="89">
        <v>3.23</v>
      </c>
    </row>
    <row r="1567" spans="1:10" x14ac:dyDescent="0.25">
      <c r="A1567" s="123" t="s">
        <v>758</v>
      </c>
      <c r="B1567" s="92" t="s">
        <v>1124</v>
      </c>
      <c r="C1567" s="123" t="s">
        <v>251</v>
      </c>
      <c r="D1567" s="123" t="s">
        <v>1125</v>
      </c>
      <c r="E1567" s="150" t="s">
        <v>10</v>
      </c>
      <c r="F1567" s="150"/>
      <c r="G1567" s="93" t="s">
        <v>2</v>
      </c>
      <c r="H1567" s="94">
        <v>1.17E-2</v>
      </c>
      <c r="I1567" s="95">
        <v>59.86</v>
      </c>
      <c r="J1567" s="95">
        <v>0.7</v>
      </c>
    </row>
    <row r="1568" spans="1:10" x14ac:dyDescent="0.25">
      <c r="A1568" s="123" t="s">
        <v>758</v>
      </c>
      <c r="B1568" s="92" t="s">
        <v>1114</v>
      </c>
      <c r="C1568" s="123" t="s">
        <v>251</v>
      </c>
      <c r="D1568" s="123" t="s">
        <v>1115</v>
      </c>
      <c r="E1568" s="150" t="s">
        <v>10</v>
      </c>
      <c r="F1568" s="150"/>
      <c r="G1568" s="93" t="s">
        <v>2</v>
      </c>
      <c r="H1568" s="94">
        <v>5.2999999999999999E-2</v>
      </c>
      <c r="I1568" s="95">
        <v>1.91</v>
      </c>
      <c r="J1568" s="95">
        <v>0.1</v>
      </c>
    </row>
    <row r="1569" spans="1:10" x14ac:dyDescent="0.25">
      <c r="A1569" s="123" t="s">
        <v>758</v>
      </c>
      <c r="B1569" s="92" t="s">
        <v>1118</v>
      </c>
      <c r="C1569" s="123" t="s">
        <v>251</v>
      </c>
      <c r="D1569" s="123" t="s">
        <v>1119</v>
      </c>
      <c r="E1569" s="150" t="s">
        <v>10</v>
      </c>
      <c r="F1569" s="150"/>
      <c r="G1569" s="93" t="s">
        <v>2</v>
      </c>
      <c r="H1569" s="94">
        <v>1.9099999999999999E-2</v>
      </c>
      <c r="I1569" s="95">
        <v>67.819999999999993</v>
      </c>
      <c r="J1569" s="95">
        <v>1.29</v>
      </c>
    </row>
    <row r="1570" spans="1:10" ht="26.4" x14ac:dyDescent="0.25">
      <c r="A1570" s="123" t="s">
        <v>758</v>
      </c>
      <c r="B1570" s="92" t="s">
        <v>1209</v>
      </c>
      <c r="C1570" s="123" t="s">
        <v>251</v>
      </c>
      <c r="D1570" s="123" t="s">
        <v>1210</v>
      </c>
      <c r="E1570" s="150" t="s">
        <v>10</v>
      </c>
      <c r="F1570" s="150"/>
      <c r="G1570" s="93" t="s">
        <v>230</v>
      </c>
      <c r="H1570" s="94">
        <v>1.05</v>
      </c>
      <c r="I1570" s="95">
        <v>14.59</v>
      </c>
      <c r="J1570" s="95">
        <v>15.31</v>
      </c>
    </row>
    <row r="1571" spans="1:10" x14ac:dyDescent="0.25">
      <c r="A1571" s="126"/>
      <c r="B1571" s="126"/>
      <c r="C1571" s="126"/>
      <c r="D1571" s="126"/>
      <c r="E1571" s="126" t="s">
        <v>740</v>
      </c>
      <c r="F1571" s="90">
        <v>1.9446804493533465</v>
      </c>
      <c r="G1571" s="126" t="s">
        <v>741</v>
      </c>
      <c r="H1571" s="90">
        <v>2.1800000000000002</v>
      </c>
      <c r="I1571" s="126" t="s">
        <v>742</v>
      </c>
      <c r="J1571" s="90">
        <v>4.12</v>
      </c>
    </row>
    <row r="1572" spans="1:10" x14ac:dyDescent="0.25">
      <c r="A1572" s="126"/>
      <c r="B1572" s="126"/>
      <c r="C1572" s="126"/>
      <c r="D1572" s="126"/>
      <c r="E1572" s="126" t="s">
        <v>743</v>
      </c>
      <c r="F1572" s="90">
        <v>4.71</v>
      </c>
      <c r="G1572" s="126"/>
      <c r="H1572" s="149" t="s">
        <v>744</v>
      </c>
      <c r="I1572" s="149"/>
      <c r="J1572" s="90">
        <v>27.87</v>
      </c>
    </row>
    <row r="1573" spans="1:10" ht="14.4" thickBot="1" x14ac:dyDescent="0.3">
      <c r="A1573" s="119"/>
      <c r="B1573" s="119"/>
      <c r="C1573" s="119"/>
      <c r="D1573" s="119"/>
      <c r="E1573" s="119"/>
      <c r="F1573" s="119"/>
      <c r="G1573" s="119" t="s">
        <v>745</v>
      </c>
      <c r="H1573" s="91">
        <v>219.52</v>
      </c>
      <c r="I1573" s="119" t="s">
        <v>746</v>
      </c>
      <c r="J1573" s="120">
        <v>6118.02</v>
      </c>
    </row>
    <row r="1574" spans="1:10" ht="14.4" thickTop="1" x14ac:dyDescent="0.25">
      <c r="A1574" s="4"/>
      <c r="B1574" s="4"/>
      <c r="C1574" s="4"/>
      <c r="D1574" s="4"/>
      <c r="E1574" s="4"/>
      <c r="F1574" s="4"/>
      <c r="G1574" s="4"/>
      <c r="H1574" s="4"/>
      <c r="I1574" s="4"/>
      <c r="J1574" s="4"/>
    </row>
    <row r="1575" spans="1:10" x14ac:dyDescent="0.25">
      <c r="A1575" s="117" t="s">
        <v>536</v>
      </c>
      <c r="B1575" s="97" t="s">
        <v>1</v>
      </c>
      <c r="C1575" s="117" t="s">
        <v>206</v>
      </c>
      <c r="D1575" s="117" t="s">
        <v>0</v>
      </c>
      <c r="E1575" s="141" t="s">
        <v>3</v>
      </c>
      <c r="F1575" s="141"/>
      <c r="G1575" s="98" t="s">
        <v>207</v>
      </c>
      <c r="H1575" s="97" t="s">
        <v>208</v>
      </c>
      <c r="I1575" s="97" t="s">
        <v>209</v>
      </c>
      <c r="J1575" s="97" t="s">
        <v>167</v>
      </c>
    </row>
    <row r="1576" spans="1:10" ht="39.6" x14ac:dyDescent="0.25">
      <c r="A1576" s="124" t="s">
        <v>717</v>
      </c>
      <c r="B1576" s="2" t="s">
        <v>512</v>
      </c>
      <c r="C1576" s="124" t="s">
        <v>251</v>
      </c>
      <c r="D1576" s="124" t="s">
        <v>513</v>
      </c>
      <c r="E1576" s="151" t="s">
        <v>913</v>
      </c>
      <c r="F1576" s="151"/>
      <c r="G1576" s="3" t="s">
        <v>230</v>
      </c>
      <c r="H1576" s="85">
        <v>1</v>
      </c>
      <c r="I1576" s="83">
        <v>25.07</v>
      </c>
      <c r="J1576" s="83">
        <v>25.07</v>
      </c>
    </row>
    <row r="1577" spans="1:10" ht="26.4" x14ac:dyDescent="0.25">
      <c r="A1577" s="125" t="s">
        <v>719</v>
      </c>
      <c r="B1577" s="86" t="s">
        <v>920</v>
      </c>
      <c r="C1577" s="125" t="s">
        <v>251</v>
      </c>
      <c r="D1577" s="125" t="s">
        <v>921</v>
      </c>
      <c r="E1577" s="152" t="s">
        <v>4</v>
      </c>
      <c r="F1577" s="152"/>
      <c r="G1577" s="87" t="s">
        <v>5</v>
      </c>
      <c r="H1577" s="88">
        <v>0.38</v>
      </c>
      <c r="I1577" s="89">
        <v>20.23</v>
      </c>
      <c r="J1577" s="89">
        <v>7.68</v>
      </c>
    </row>
    <row r="1578" spans="1:10" ht="26.4" x14ac:dyDescent="0.25">
      <c r="A1578" s="125" t="s">
        <v>719</v>
      </c>
      <c r="B1578" s="86" t="s">
        <v>938</v>
      </c>
      <c r="C1578" s="125" t="s">
        <v>251</v>
      </c>
      <c r="D1578" s="125" t="s">
        <v>939</v>
      </c>
      <c r="E1578" s="152" t="s">
        <v>4</v>
      </c>
      <c r="F1578" s="152"/>
      <c r="G1578" s="87" t="s">
        <v>5</v>
      </c>
      <c r="H1578" s="88">
        <v>0.38</v>
      </c>
      <c r="I1578" s="89">
        <v>15.83</v>
      </c>
      <c r="J1578" s="89">
        <v>6.01</v>
      </c>
    </row>
    <row r="1579" spans="1:10" x14ac:dyDescent="0.25">
      <c r="A1579" s="123" t="s">
        <v>758</v>
      </c>
      <c r="B1579" s="92" t="s">
        <v>1124</v>
      </c>
      <c r="C1579" s="123" t="s">
        <v>251</v>
      </c>
      <c r="D1579" s="123" t="s">
        <v>1125</v>
      </c>
      <c r="E1579" s="150" t="s">
        <v>10</v>
      </c>
      <c r="F1579" s="150"/>
      <c r="G1579" s="93" t="s">
        <v>2</v>
      </c>
      <c r="H1579" s="94">
        <v>1.0800000000000001E-2</v>
      </c>
      <c r="I1579" s="95">
        <v>59.86</v>
      </c>
      <c r="J1579" s="95">
        <v>0.64</v>
      </c>
    </row>
    <row r="1580" spans="1:10" x14ac:dyDescent="0.25">
      <c r="A1580" s="123" t="s">
        <v>758</v>
      </c>
      <c r="B1580" s="92" t="s">
        <v>1114</v>
      </c>
      <c r="C1580" s="123" t="s">
        <v>251</v>
      </c>
      <c r="D1580" s="123" t="s">
        <v>1115</v>
      </c>
      <c r="E1580" s="150" t="s">
        <v>10</v>
      </c>
      <c r="F1580" s="150"/>
      <c r="G1580" s="93" t="s">
        <v>2</v>
      </c>
      <c r="H1580" s="94">
        <v>0.127</v>
      </c>
      <c r="I1580" s="95">
        <v>1.91</v>
      </c>
      <c r="J1580" s="95">
        <v>0.24</v>
      </c>
    </row>
    <row r="1581" spans="1:10" x14ac:dyDescent="0.25">
      <c r="A1581" s="123" t="s">
        <v>758</v>
      </c>
      <c r="B1581" s="92" t="s">
        <v>1118</v>
      </c>
      <c r="C1581" s="123" t="s">
        <v>251</v>
      </c>
      <c r="D1581" s="123" t="s">
        <v>1119</v>
      </c>
      <c r="E1581" s="150" t="s">
        <v>10</v>
      </c>
      <c r="F1581" s="150"/>
      <c r="G1581" s="93" t="s">
        <v>2</v>
      </c>
      <c r="H1581" s="94">
        <v>1.6299999999999999E-2</v>
      </c>
      <c r="I1581" s="95">
        <v>67.819999999999993</v>
      </c>
      <c r="J1581" s="95">
        <v>1.1000000000000001</v>
      </c>
    </row>
    <row r="1582" spans="1:10" ht="26.4" x14ac:dyDescent="0.25">
      <c r="A1582" s="123" t="s">
        <v>758</v>
      </c>
      <c r="B1582" s="92" t="s">
        <v>1182</v>
      </c>
      <c r="C1582" s="123" t="s">
        <v>251</v>
      </c>
      <c r="D1582" s="123" t="s">
        <v>1183</v>
      </c>
      <c r="E1582" s="150" t="s">
        <v>10</v>
      </c>
      <c r="F1582" s="150"/>
      <c r="G1582" s="93" t="s">
        <v>230</v>
      </c>
      <c r="H1582" s="94">
        <v>1.05</v>
      </c>
      <c r="I1582" s="95">
        <v>8.9600000000000009</v>
      </c>
      <c r="J1582" s="95">
        <v>9.4</v>
      </c>
    </row>
    <row r="1583" spans="1:10" x14ac:dyDescent="0.25">
      <c r="A1583" s="126"/>
      <c r="B1583" s="126"/>
      <c r="C1583" s="126"/>
      <c r="D1583" s="126"/>
      <c r="E1583" s="126" t="s">
        <v>740</v>
      </c>
      <c r="F1583" s="90">
        <v>4.6304163126593032</v>
      </c>
      <c r="G1583" s="126" t="s">
        <v>741</v>
      </c>
      <c r="H1583" s="90">
        <v>5.18</v>
      </c>
      <c r="I1583" s="126" t="s">
        <v>742</v>
      </c>
      <c r="J1583" s="90">
        <v>9.81</v>
      </c>
    </row>
    <row r="1584" spans="1:10" x14ac:dyDescent="0.25">
      <c r="A1584" s="126"/>
      <c r="B1584" s="126"/>
      <c r="C1584" s="126"/>
      <c r="D1584" s="126"/>
      <c r="E1584" s="126" t="s">
        <v>743</v>
      </c>
      <c r="F1584" s="90">
        <v>5.09</v>
      </c>
      <c r="G1584" s="126"/>
      <c r="H1584" s="149" t="s">
        <v>744</v>
      </c>
      <c r="I1584" s="149"/>
      <c r="J1584" s="90">
        <v>30.16</v>
      </c>
    </row>
    <row r="1585" spans="1:10" ht="14.4" thickBot="1" x14ac:dyDescent="0.3">
      <c r="A1585" s="119"/>
      <c r="B1585" s="119"/>
      <c r="C1585" s="119"/>
      <c r="D1585" s="119"/>
      <c r="E1585" s="119"/>
      <c r="F1585" s="119"/>
      <c r="G1585" s="119" t="s">
        <v>745</v>
      </c>
      <c r="H1585" s="91">
        <v>9.8000000000000007</v>
      </c>
      <c r="I1585" s="119" t="s">
        <v>746</v>
      </c>
      <c r="J1585" s="120">
        <v>295.56</v>
      </c>
    </row>
    <row r="1586" spans="1:10" ht="14.4" thickTop="1" x14ac:dyDescent="0.25">
      <c r="A1586" s="4"/>
      <c r="B1586" s="4"/>
      <c r="C1586" s="4"/>
      <c r="D1586" s="4"/>
      <c r="E1586" s="4"/>
      <c r="F1586" s="4"/>
      <c r="G1586" s="4"/>
      <c r="H1586" s="4"/>
      <c r="I1586" s="4"/>
      <c r="J1586" s="4"/>
    </row>
    <row r="1587" spans="1:10" x14ac:dyDescent="0.25">
      <c r="A1587" s="117" t="s">
        <v>537</v>
      </c>
      <c r="B1587" s="97" t="s">
        <v>1</v>
      </c>
      <c r="C1587" s="117" t="s">
        <v>206</v>
      </c>
      <c r="D1587" s="117" t="s">
        <v>0</v>
      </c>
      <c r="E1587" s="141" t="s">
        <v>3</v>
      </c>
      <c r="F1587" s="141"/>
      <c r="G1587" s="98" t="s">
        <v>207</v>
      </c>
      <c r="H1587" s="97" t="s">
        <v>208</v>
      </c>
      <c r="I1587" s="97" t="s">
        <v>209</v>
      </c>
      <c r="J1587" s="97" t="s">
        <v>167</v>
      </c>
    </row>
    <row r="1588" spans="1:10" ht="39.6" x14ac:dyDescent="0.25">
      <c r="A1588" s="124" t="s">
        <v>717</v>
      </c>
      <c r="B1588" s="2" t="s">
        <v>538</v>
      </c>
      <c r="C1588" s="124" t="s">
        <v>251</v>
      </c>
      <c r="D1588" s="124" t="s">
        <v>539</v>
      </c>
      <c r="E1588" s="151" t="s">
        <v>913</v>
      </c>
      <c r="F1588" s="151"/>
      <c r="G1588" s="3" t="s">
        <v>230</v>
      </c>
      <c r="H1588" s="85">
        <v>1</v>
      </c>
      <c r="I1588" s="83">
        <v>38.18</v>
      </c>
      <c r="J1588" s="83">
        <v>38.18</v>
      </c>
    </row>
    <row r="1589" spans="1:10" ht="26.4" x14ac:dyDescent="0.25">
      <c r="A1589" s="125" t="s">
        <v>719</v>
      </c>
      <c r="B1589" s="86" t="s">
        <v>920</v>
      </c>
      <c r="C1589" s="125" t="s">
        <v>251</v>
      </c>
      <c r="D1589" s="125" t="s">
        <v>921</v>
      </c>
      <c r="E1589" s="152" t="s">
        <v>4</v>
      </c>
      <c r="F1589" s="152"/>
      <c r="G1589" s="87" t="s">
        <v>5</v>
      </c>
      <c r="H1589" s="88">
        <v>0.56000000000000005</v>
      </c>
      <c r="I1589" s="89">
        <v>20.23</v>
      </c>
      <c r="J1589" s="89">
        <v>11.32</v>
      </c>
    </row>
    <row r="1590" spans="1:10" ht="26.4" x14ac:dyDescent="0.25">
      <c r="A1590" s="125" t="s">
        <v>719</v>
      </c>
      <c r="B1590" s="86" t="s">
        <v>938</v>
      </c>
      <c r="C1590" s="125" t="s">
        <v>251</v>
      </c>
      <c r="D1590" s="125" t="s">
        <v>939</v>
      </c>
      <c r="E1590" s="152" t="s">
        <v>4</v>
      </c>
      <c r="F1590" s="152"/>
      <c r="G1590" s="87" t="s">
        <v>5</v>
      </c>
      <c r="H1590" s="88">
        <v>0.56000000000000005</v>
      </c>
      <c r="I1590" s="89">
        <v>15.83</v>
      </c>
      <c r="J1590" s="89">
        <v>8.86</v>
      </c>
    </row>
    <row r="1591" spans="1:10" x14ac:dyDescent="0.25">
      <c r="A1591" s="123" t="s">
        <v>758</v>
      </c>
      <c r="B1591" s="92" t="s">
        <v>1124</v>
      </c>
      <c r="C1591" s="123" t="s">
        <v>251</v>
      </c>
      <c r="D1591" s="123" t="s">
        <v>1125</v>
      </c>
      <c r="E1591" s="150" t="s">
        <v>10</v>
      </c>
      <c r="F1591" s="150"/>
      <c r="G1591" s="93" t="s">
        <v>2</v>
      </c>
      <c r="H1591" s="94">
        <v>2.47E-2</v>
      </c>
      <c r="I1591" s="95">
        <v>59.86</v>
      </c>
      <c r="J1591" s="95">
        <v>1.47</v>
      </c>
    </row>
    <row r="1592" spans="1:10" x14ac:dyDescent="0.25">
      <c r="A1592" s="123" t="s">
        <v>758</v>
      </c>
      <c r="B1592" s="92" t="s">
        <v>1114</v>
      </c>
      <c r="C1592" s="123" t="s">
        <v>251</v>
      </c>
      <c r="D1592" s="123" t="s">
        <v>1115</v>
      </c>
      <c r="E1592" s="150" t="s">
        <v>10</v>
      </c>
      <c r="F1592" s="150"/>
      <c r="G1592" s="93" t="s">
        <v>2</v>
      </c>
      <c r="H1592" s="94">
        <v>0.187</v>
      </c>
      <c r="I1592" s="95">
        <v>1.91</v>
      </c>
      <c r="J1592" s="95">
        <v>0.35</v>
      </c>
    </row>
    <row r="1593" spans="1:10" x14ac:dyDescent="0.25">
      <c r="A1593" s="123" t="s">
        <v>758</v>
      </c>
      <c r="B1593" s="92" t="s">
        <v>1118</v>
      </c>
      <c r="C1593" s="123" t="s">
        <v>251</v>
      </c>
      <c r="D1593" s="123" t="s">
        <v>1119</v>
      </c>
      <c r="E1593" s="150" t="s">
        <v>10</v>
      </c>
      <c r="F1593" s="150"/>
      <c r="G1593" s="93" t="s">
        <v>2</v>
      </c>
      <c r="H1593" s="94">
        <v>3.85E-2</v>
      </c>
      <c r="I1593" s="95">
        <v>67.819999999999993</v>
      </c>
      <c r="J1593" s="95">
        <v>2.61</v>
      </c>
    </row>
    <row r="1594" spans="1:10" ht="26.4" x14ac:dyDescent="0.25">
      <c r="A1594" s="123" t="s">
        <v>758</v>
      </c>
      <c r="B1594" s="92" t="s">
        <v>1211</v>
      </c>
      <c r="C1594" s="123" t="s">
        <v>251</v>
      </c>
      <c r="D1594" s="123" t="s">
        <v>1212</v>
      </c>
      <c r="E1594" s="150" t="s">
        <v>10</v>
      </c>
      <c r="F1594" s="150"/>
      <c r="G1594" s="93" t="s">
        <v>230</v>
      </c>
      <c r="H1594" s="94">
        <v>1.05</v>
      </c>
      <c r="I1594" s="95">
        <v>12.93</v>
      </c>
      <c r="J1594" s="95">
        <v>13.57</v>
      </c>
    </row>
    <row r="1595" spans="1:10" x14ac:dyDescent="0.25">
      <c r="A1595" s="126"/>
      <c r="B1595" s="126"/>
      <c r="C1595" s="126"/>
      <c r="D1595" s="126"/>
      <c r="E1595" s="126" t="s">
        <v>740</v>
      </c>
      <c r="F1595" s="90">
        <v>6.825261965448882</v>
      </c>
      <c r="G1595" s="126" t="s">
        <v>741</v>
      </c>
      <c r="H1595" s="90">
        <v>7.63</v>
      </c>
      <c r="I1595" s="126" t="s">
        <v>742</v>
      </c>
      <c r="J1595" s="90">
        <v>14.46</v>
      </c>
    </row>
    <row r="1596" spans="1:10" x14ac:dyDescent="0.25">
      <c r="A1596" s="126"/>
      <c r="B1596" s="126"/>
      <c r="C1596" s="126"/>
      <c r="D1596" s="126"/>
      <c r="E1596" s="126" t="s">
        <v>743</v>
      </c>
      <c r="F1596" s="90">
        <v>7.76</v>
      </c>
      <c r="G1596" s="126"/>
      <c r="H1596" s="149" t="s">
        <v>744</v>
      </c>
      <c r="I1596" s="149"/>
      <c r="J1596" s="90">
        <v>45.94</v>
      </c>
    </row>
    <row r="1597" spans="1:10" ht="14.4" thickBot="1" x14ac:dyDescent="0.3">
      <c r="A1597" s="119"/>
      <c r="B1597" s="119"/>
      <c r="C1597" s="119"/>
      <c r="D1597" s="119"/>
      <c r="E1597" s="119"/>
      <c r="F1597" s="119"/>
      <c r="G1597" s="119" t="s">
        <v>745</v>
      </c>
      <c r="H1597" s="91">
        <v>183.72</v>
      </c>
      <c r="I1597" s="119" t="s">
        <v>746</v>
      </c>
      <c r="J1597" s="120">
        <v>8440.09</v>
      </c>
    </row>
    <row r="1598" spans="1:10" ht="14.4" thickTop="1" x14ac:dyDescent="0.25">
      <c r="A1598" s="4"/>
      <c r="B1598" s="4"/>
      <c r="C1598" s="4"/>
      <c r="D1598" s="4"/>
      <c r="E1598" s="4"/>
      <c r="F1598" s="4"/>
      <c r="G1598" s="4"/>
      <c r="H1598" s="4"/>
      <c r="I1598" s="4"/>
      <c r="J1598" s="4"/>
    </row>
    <row r="1599" spans="1:10" x14ac:dyDescent="0.25">
      <c r="A1599" s="117" t="s">
        <v>540</v>
      </c>
      <c r="B1599" s="97" t="s">
        <v>1</v>
      </c>
      <c r="C1599" s="117" t="s">
        <v>206</v>
      </c>
      <c r="D1599" s="117" t="s">
        <v>0</v>
      </c>
      <c r="E1599" s="141" t="s">
        <v>3</v>
      </c>
      <c r="F1599" s="141"/>
      <c r="G1599" s="98" t="s">
        <v>207</v>
      </c>
      <c r="H1599" s="97" t="s">
        <v>208</v>
      </c>
      <c r="I1599" s="97" t="s">
        <v>209</v>
      </c>
      <c r="J1599" s="97" t="s">
        <v>167</v>
      </c>
    </row>
    <row r="1600" spans="1:10" ht="39.6" x14ac:dyDescent="0.25">
      <c r="A1600" s="124" t="s">
        <v>717</v>
      </c>
      <c r="B1600" s="2" t="s">
        <v>541</v>
      </c>
      <c r="C1600" s="124" t="s">
        <v>251</v>
      </c>
      <c r="D1600" s="124" t="s">
        <v>542</v>
      </c>
      <c r="E1600" s="151" t="s">
        <v>913</v>
      </c>
      <c r="F1600" s="151"/>
      <c r="G1600" s="3" t="s">
        <v>2</v>
      </c>
      <c r="H1600" s="85">
        <v>1</v>
      </c>
      <c r="I1600" s="83">
        <v>8.89</v>
      </c>
      <c r="J1600" s="83">
        <v>8.89</v>
      </c>
    </row>
    <row r="1601" spans="1:10" ht="26.4" x14ac:dyDescent="0.25">
      <c r="A1601" s="125" t="s">
        <v>719</v>
      </c>
      <c r="B1601" s="86" t="s">
        <v>938</v>
      </c>
      <c r="C1601" s="125" t="s">
        <v>251</v>
      </c>
      <c r="D1601" s="125" t="s">
        <v>939</v>
      </c>
      <c r="E1601" s="152" t="s">
        <v>4</v>
      </c>
      <c r="F1601" s="152"/>
      <c r="G1601" s="87" t="s">
        <v>5</v>
      </c>
      <c r="H1601" s="88">
        <v>3.5000000000000003E-2</v>
      </c>
      <c r="I1601" s="89">
        <v>15.83</v>
      </c>
      <c r="J1601" s="89">
        <v>0.55000000000000004</v>
      </c>
    </row>
    <row r="1602" spans="1:10" ht="26.4" x14ac:dyDescent="0.25">
      <c r="A1602" s="125" t="s">
        <v>719</v>
      </c>
      <c r="B1602" s="86" t="s">
        <v>920</v>
      </c>
      <c r="C1602" s="125" t="s">
        <v>251</v>
      </c>
      <c r="D1602" s="125" t="s">
        <v>921</v>
      </c>
      <c r="E1602" s="152" t="s">
        <v>4</v>
      </c>
      <c r="F1602" s="152"/>
      <c r="G1602" s="87" t="s">
        <v>5</v>
      </c>
      <c r="H1602" s="88">
        <v>3.5000000000000003E-2</v>
      </c>
      <c r="I1602" s="89">
        <v>20.23</v>
      </c>
      <c r="J1602" s="89">
        <v>0.7</v>
      </c>
    </row>
    <row r="1603" spans="1:10" x14ac:dyDescent="0.25">
      <c r="A1603" s="123" t="s">
        <v>758</v>
      </c>
      <c r="B1603" s="92" t="s">
        <v>1124</v>
      </c>
      <c r="C1603" s="123" t="s">
        <v>251</v>
      </c>
      <c r="D1603" s="123" t="s">
        <v>1125</v>
      </c>
      <c r="E1603" s="150" t="s">
        <v>10</v>
      </c>
      <c r="F1603" s="150"/>
      <c r="G1603" s="93" t="s">
        <v>2</v>
      </c>
      <c r="H1603" s="94">
        <v>4.8999999999999998E-3</v>
      </c>
      <c r="I1603" s="95">
        <v>59.86</v>
      </c>
      <c r="J1603" s="95">
        <v>0.28999999999999998</v>
      </c>
    </row>
    <row r="1604" spans="1:10" x14ac:dyDescent="0.25">
      <c r="A1604" s="123" t="s">
        <v>758</v>
      </c>
      <c r="B1604" s="92" t="s">
        <v>1114</v>
      </c>
      <c r="C1604" s="123" t="s">
        <v>251</v>
      </c>
      <c r="D1604" s="123" t="s">
        <v>1115</v>
      </c>
      <c r="E1604" s="150" t="s">
        <v>10</v>
      </c>
      <c r="F1604" s="150"/>
      <c r="G1604" s="93" t="s">
        <v>2</v>
      </c>
      <c r="H1604" s="94">
        <v>1.2E-2</v>
      </c>
      <c r="I1604" s="95">
        <v>1.91</v>
      </c>
      <c r="J1604" s="95">
        <v>0.02</v>
      </c>
    </row>
    <row r="1605" spans="1:10" ht="26.4" x14ac:dyDescent="0.25">
      <c r="A1605" s="123" t="s">
        <v>758</v>
      </c>
      <c r="B1605" s="92" t="s">
        <v>1213</v>
      </c>
      <c r="C1605" s="123" t="s">
        <v>251</v>
      </c>
      <c r="D1605" s="123" t="s">
        <v>1214</v>
      </c>
      <c r="E1605" s="150" t="s">
        <v>10</v>
      </c>
      <c r="F1605" s="150"/>
      <c r="G1605" s="93" t="s">
        <v>2</v>
      </c>
      <c r="H1605" s="94">
        <v>1</v>
      </c>
      <c r="I1605" s="95">
        <v>6.83</v>
      </c>
      <c r="J1605" s="95">
        <v>6.83</v>
      </c>
    </row>
    <row r="1606" spans="1:10" x14ac:dyDescent="0.25">
      <c r="A1606" s="123" t="s">
        <v>758</v>
      </c>
      <c r="B1606" s="92" t="s">
        <v>1118</v>
      </c>
      <c r="C1606" s="123" t="s">
        <v>251</v>
      </c>
      <c r="D1606" s="123" t="s">
        <v>1119</v>
      </c>
      <c r="E1606" s="150" t="s">
        <v>10</v>
      </c>
      <c r="F1606" s="150"/>
      <c r="G1606" s="93" t="s">
        <v>2</v>
      </c>
      <c r="H1606" s="94">
        <v>7.4999999999999997E-3</v>
      </c>
      <c r="I1606" s="95">
        <v>67.819999999999993</v>
      </c>
      <c r="J1606" s="95">
        <v>0.5</v>
      </c>
    </row>
    <row r="1607" spans="1:10" x14ac:dyDescent="0.25">
      <c r="A1607" s="126"/>
      <c r="B1607" s="126"/>
      <c r="C1607" s="126"/>
      <c r="D1607" s="126"/>
      <c r="E1607" s="126" t="s">
        <v>740</v>
      </c>
      <c r="F1607" s="90">
        <v>0.42008873784574718</v>
      </c>
      <c r="G1607" s="126" t="s">
        <v>741</v>
      </c>
      <c r="H1607" s="90">
        <v>0.47</v>
      </c>
      <c r="I1607" s="126" t="s">
        <v>742</v>
      </c>
      <c r="J1607" s="90">
        <v>0.89</v>
      </c>
    </row>
    <row r="1608" spans="1:10" x14ac:dyDescent="0.25">
      <c r="A1608" s="126"/>
      <c r="B1608" s="126"/>
      <c r="C1608" s="126"/>
      <c r="D1608" s="126"/>
      <c r="E1608" s="126" t="s">
        <v>743</v>
      </c>
      <c r="F1608" s="90">
        <v>1.8</v>
      </c>
      <c r="G1608" s="126"/>
      <c r="H1608" s="149" t="s">
        <v>744</v>
      </c>
      <c r="I1608" s="149"/>
      <c r="J1608" s="90">
        <v>10.69</v>
      </c>
    </row>
    <row r="1609" spans="1:10" ht="14.4" thickBot="1" x14ac:dyDescent="0.3">
      <c r="A1609" s="119"/>
      <c r="B1609" s="119"/>
      <c r="C1609" s="119"/>
      <c r="D1609" s="119"/>
      <c r="E1609" s="119"/>
      <c r="F1609" s="119"/>
      <c r="G1609" s="119" t="s">
        <v>745</v>
      </c>
      <c r="H1609" s="91">
        <v>2</v>
      </c>
      <c r="I1609" s="119" t="s">
        <v>746</v>
      </c>
      <c r="J1609" s="120">
        <v>21.38</v>
      </c>
    </row>
    <row r="1610" spans="1:10" ht="14.4" thickTop="1" x14ac:dyDescent="0.25">
      <c r="A1610" s="4"/>
      <c r="B1610" s="4"/>
      <c r="C1610" s="4"/>
      <c r="D1610" s="4"/>
      <c r="E1610" s="4"/>
      <c r="F1610" s="4"/>
      <c r="G1610" s="4"/>
      <c r="H1610" s="4"/>
      <c r="I1610" s="4"/>
      <c r="J1610" s="4"/>
    </row>
    <row r="1611" spans="1:10" x14ac:dyDescent="0.25">
      <c r="A1611" s="117" t="s">
        <v>543</v>
      </c>
      <c r="B1611" s="97" t="s">
        <v>1</v>
      </c>
      <c r="C1611" s="117" t="s">
        <v>206</v>
      </c>
      <c r="D1611" s="117" t="s">
        <v>0</v>
      </c>
      <c r="E1611" s="141" t="s">
        <v>3</v>
      </c>
      <c r="F1611" s="141"/>
      <c r="G1611" s="98" t="s">
        <v>207</v>
      </c>
      <c r="H1611" s="97" t="s">
        <v>208</v>
      </c>
      <c r="I1611" s="97" t="s">
        <v>209</v>
      </c>
      <c r="J1611" s="97" t="s">
        <v>167</v>
      </c>
    </row>
    <row r="1612" spans="1:10" ht="26.4" x14ac:dyDescent="0.25">
      <c r="A1612" s="124" t="s">
        <v>717</v>
      </c>
      <c r="B1612" s="2" t="s">
        <v>544</v>
      </c>
      <c r="C1612" s="124" t="s">
        <v>213</v>
      </c>
      <c r="D1612" s="124" t="s">
        <v>545</v>
      </c>
      <c r="E1612" s="151">
        <v>213</v>
      </c>
      <c r="F1612" s="151"/>
      <c r="G1612" s="3" t="s">
        <v>546</v>
      </c>
      <c r="H1612" s="85">
        <v>1</v>
      </c>
      <c r="I1612" s="83">
        <v>69.069999999999993</v>
      </c>
      <c r="J1612" s="83">
        <v>69.069999999999993</v>
      </c>
    </row>
    <row r="1613" spans="1:10" ht="26.4" x14ac:dyDescent="0.25">
      <c r="A1613" s="125" t="s">
        <v>719</v>
      </c>
      <c r="B1613" s="86" t="s">
        <v>920</v>
      </c>
      <c r="C1613" s="125" t="s">
        <v>251</v>
      </c>
      <c r="D1613" s="125" t="s">
        <v>921</v>
      </c>
      <c r="E1613" s="152" t="s">
        <v>4</v>
      </c>
      <c r="F1613" s="152"/>
      <c r="G1613" s="87" t="s">
        <v>5</v>
      </c>
      <c r="H1613" s="88">
        <v>0.16</v>
      </c>
      <c r="I1613" s="89">
        <v>20.23</v>
      </c>
      <c r="J1613" s="89">
        <v>3.23</v>
      </c>
    </row>
    <row r="1614" spans="1:10" ht="26.4" x14ac:dyDescent="0.25">
      <c r="A1614" s="125" t="s">
        <v>719</v>
      </c>
      <c r="B1614" s="86" t="s">
        <v>755</v>
      </c>
      <c r="C1614" s="125" t="s">
        <v>251</v>
      </c>
      <c r="D1614" s="125" t="s">
        <v>9</v>
      </c>
      <c r="E1614" s="152" t="s">
        <v>4</v>
      </c>
      <c r="F1614" s="152"/>
      <c r="G1614" s="87" t="s">
        <v>5</v>
      </c>
      <c r="H1614" s="88">
        <v>0.16</v>
      </c>
      <c r="I1614" s="89">
        <v>16.329999999999998</v>
      </c>
      <c r="J1614" s="89">
        <v>2.61</v>
      </c>
    </row>
    <row r="1615" spans="1:10" x14ac:dyDescent="0.25">
      <c r="A1615" s="123" t="s">
        <v>758</v>
      </c>
      <c r="B1615" s="92" t="s">
        <v>1215</v>
      </c>
      <c r="C1615" s="123" t="s">
        <v>770</v>
      </c>
      <c r="D1615" s="123" t="s">
        <v>1216</v>
      </c>
      <c r="E1615" s="150" t="s">
        <v>10</v>
      </c>
      <c r="F1615" s="150"/>
      <c r="G1615" s="93" t="s">
        <v>546</v>
      </c>
      <c r="H1615" s="94">
        <v>1</v>
      </c>
      <c r="I1615" s="95">
        <v>57.87</v>
      </c>
      <c r="J1615" s="95">
        <v>57.87</v>
      </c>
    </row>
    <row r="1616" spans="1:10" x14ac:dyDescent="0.25">
      <c r="A1616" s="123" t="s">
        <v>758</v>
      </c>
      <c r="B1616" s="92" t="s">
        <v>1156</v>
      </c>
      <c r="C1616" s="123" t="s">
        <v>251</v>
      </c>
      <c r="D1616" s="123" t="s">
        <v>1157</v>
      </c>
      <c r="E1616" s="150" t="s">
        <v>10</v>
      </c>
      <c r="F1616" s="150"/>
      <c r="G1616" s="93" t="s">
        <v>2</v>
      </c>
      <c r="H1616" s="94">
        <v>1</v>
      </c>
      <c r="I1616" s="95">
        <v>2.17</v>
      </c>
      <c r="J1616" s="95">
        <v>2.17</v>
      </c>
    </row>
    <row r="1617" spans="1:10" x14ac:dyDescent="0.25">
      <c r="A1617" s="123" t="s">
        <v>758</v>
      </c>
      <c r="B1617" s="92" t="s">
        <v>1166</v>
      </c>
      <c r="C1617" s="123" t="s">
        <v>251</v>
      </c>
      <c r="D1617" s="123" t="s">
        <v>1167</v>
      </c>
      <c r="E1617" s="150" t="s">
        <v>10</v>
      </c>
      <c r="F1617" s="150"/>
      <c r="G1617" s="93" t="s">
        <v>2</v>
      </c>
      <c r="H1617" s="94">
        <v>1</v>
      </c>
      <c r="I1617" s="95">
        <v>3.19</v>
      </c>
      <c r="J1617" s="95">
        <v>3.19</v>
      </c>
    </row>
    <row r="1618" spans="1:10" x14ac:dyDescent="0.25">
      <c r="A1618" s="126"/>
      <c r="B1618" s="126"/>
      <c r="C1618" s="126"/>
      <c r="D1618" s="126"/>
      <c r="E1618" s="126" t="s">
        <v>740</v>
      </c>
      <c r="F1618" s="90">
        <v>1.9494005475313887</v>
      </c>
      <c r="G1618" s="126" t="s">
        <v>741</v>
      </c>
      <c r="H1618" s="90">
        <v>2.1800000000000002</v>
      </c>
      <c r="I1618" s="126" t="s">
        <v>742</v>
      </c>
      <c r="J1618" s="90">
        <v>4.13</v>
      </c>
    </row>
    <row r="1619" spans="1:10" x14ac:dyDescent="0.25">
      <c r="A1619" s="126"/>
      <c r="B1619" s="126"/>
      <c r="C1619" s="126"/>
      <c r="D1619" s="126"/>
      <c r="E1619" s="126" t="s">
        <v>743</v>
      </c>
      <c r="F1619" s="90">
        <v>14.04</v>
      </c>
      <c r="G1619" s="126"/>
      <c r="H1619" s="149" t="s">
        <v>744</v>
      </c>
      <c r="I1619" s="149"/>
      <c r="J1619" s="90">
        <v>83.11</v>
      </c>
    </row>
    <row r="1620" spans="1:10" ht="14.4" thickBot="1" x14ac:dyDescent="0.3">
      <c r="A1620" s="119"/>
      <c r="B1620" s="119"/>
      <c r="C1620" s="119"/>
      <c r="D1620" s="119"/>
      <c r="E1620" s="119"/>
      <c r="F1620" s="119"/>
      <c r="G1620" s="119" t="s">
        <v>745</v>
      </c>
      <c r="H1620" s="91">
        <v>22</v>
      </c>
      <c r="I1620" s="119" t="s">
        <v>746</v>
      </c>
      <c r="J1620" s="120">
        <v>1828.42</v>
      </c>
    </row>
    <row r="1621" spans="1:10" ht="14.4" thickTop="1" x14ac:dyDescent="0.25">
      <c r="A1621" s="4"/>
      <c r="B1621" s="4"/>
      <c r="C1621" s="4"/>
      <c r="D1621" s="4"/>
      <c r="E1621" s="4"/>
      <c r="F1621" s="4"/>
      <c r="G1621" s="4"/>
      <c r="H1621" s="4"/>
      <c r="I1621" s="4"/>
      <c r="J1621" s="4"/>
    </row>
    <row r="1622" spans="1:10" x14ac:dyDescent="0.25">
      <c r="A1622" s="117" t="s">
        <v>547</v>
      </c>
      <c r="B1622" s="97" t="s">
        <v>1</v>
      </c>
      <c r="C1622" s="117" t="s">
        <v>206</v>
      </c>
      <c r="D1622" s="117" t="s">
        <v>0</v>
      </c>
      <c r="E1622" s="141" t="s">
        <v>3</v>
      </c>
      <c r="F1622" s="141"/>
      <c r="G1622" s="98" t="s">
        <v>207</v>
      </c>
      <c r="H1622" s="97" t="s">
        <v>208</v>
      </c>
      <c r="I1622" s="97" t="s">
        <v>209</v>
      </c>
      <c r="J1622" s="97" t="s">
        <v>167</v>
      </c>
    </row>
    <row r="1623" spans="1:10" ht="39.6" x14ac:dyDescent="0.25">
      <c r="A1623" s="124" t="s">
        <v>717</v>
      </c>
      <c r="B1623" s="2" t="s">
        <v>548</v>
      </c>
      <c r="C1623" s="124" t="s">
        <v>251</v>
      </c>
      <c r="D1623" s="124" t="s">
        <v>549</v>
      </c>
      <c r="E1623" s="151" t="s">
        <v>913</v>
      </c>
      <c r="F1623" s="151"/>
      <c r="G1623" s="3" t="s">
        <v>2</v>
      </c>
      <c r="H1623" s="85">
        <v>1</v>
      </c>
      <c r="I1623" s="83">
        <v>148.88</v>
      </c>
      <c r="J1623" s="83">
        <v>148.88</v>
      </c>
    </row>
    <row r="1624" spans="1:10" ht="52.8" x14ac:dyDescent="0.25">
      <c r="A1624" s="125" t="s">
        <v>719</v>
      </c>
      <c r="B1624" s="86" t="s">
        <v>1189</v>
      </c>
      <c r="C1624" s="125" t="s">
        <v>251</v>
      </c>
      <c r="D1624" s="125" t="s">
        <v>1190</v>
      </c>
      <c r="E1624" s="152" t="s">
        <v>804</v>
      </c>
      <c r="F1624" s="152"/>
      <c r="G1624" s="87" t="s">
        <v>808</v>
      </c>
      <c r="H1624" s="88">
        <v>1.55E-2</v>
      </c>
      <c r="I1624" s="89">
        <v>118.93</v>
      </c>
      <c r="J1624" s="89">
        <v>1.84</v>
      </c>
    </row>
    <row r="1625" spans="1:10" ht="52.8" x14ac:dyDescent="0.25">
      <c r="A1625" s="125" t="s">
        <v>719</v>
      </c>
      <c r="B1625" s="86" t="s">
        <v>1191</v>
      </c>
      <c r="C1625" s="125" t="s">
        <v>251</v>
      </c>
      <c r="D1625" s="125" t="s">
        <v>1192</v>
      </c>
      <c r="E1625" s="152" t="s">
        <v>804</v>
      </c>
      <c r="F1625" s="152"/>
      <c r="G1625" s="87" t="s">
        <v>805</v>
      </c>
      <c r="H1625" s="88">
        <v>5.21E-2</v>
      </c>
      <c r="I1625" s="89">
        <v>47.7</v>
      </c>
      <c r="J1625" s="89">
        <v>2.48</v>
      </c>
    </row>
    <row r="1626" spans="1:10" ht="26.4" x14ac:dyDescent="0.25">
      <c r="A1626" s="125" t="s">
        <v>719</v>
      </c>
      <c r="B1626" s="86" t="s">
        <v>1217</v>
      </c>
      <c r="C1626" s="125" t="s">
        <v>251</v>
      </c>
      <c r="D1626" s="125" t="s">
        <v>1218</v>
      </c>
      <c r="E1626" s="152" t="s">
        <v>839</v>
      </c>
      <c r="F1626" s="152"/>
      <c r="G1626" s="87" t="s">
        <v>261</v>
      </c>
      <c r="H1626" s="88">
        <v>1.9199999999999998E-2</v>
      </c>
      <c r="I1626" s="89">
        <v>152</v>
      </c>
      <c r="J1626" s="89">
        <v>2.91</v>
      </c>
    </row>
    <row r="1627" spans="1:10" ht="26.4" x14ac:dyDescent="0.25">
      <c r="A1627" s="125" t="s">
        <v>719</v>
      </c>
      <c r="B1627" s="86" t="s">
        <v>829</v>
      </c>
      <c r="C1627" s="125" t="s">
        <v>251</v>
      </c>
      <c r="D1627" s="125" t="s">
        <v>830</v>
      </c>
      <c r="E1627" s="152" t="s">
        <v>4</v>
      </c>
      <c r="F1627" s="152"/>
      <c r="G1627" s="87" t="s">
        <v>5</v>
      </c>
      <c r="H1627" s="88">
        <v>6.4199999999999993E-2</v>
      </c>
      <c r="I1627" s="89">
        <v>20.84</v>
      </c>
      <c r="J1627" s="89">
        <v>1.33</v>
      </c>
    </row>
    <row r="1628" spans="1:10" ht="26.4" x14ac:dyDescent="0.25">
      <c r="A1628" s="125" t="s">
        <v>719</v>
      </c>
      <c r="B1628" s="86" t="s">
        <v>755</v>
      </c>
      <c r="C1628" s="125" t="s">
        <v>251</v>
      </c>
      <c r="D1628" s="125" t="s">
        <v>9</v>
      </c>
      <c r="E1628" s="152" t="s">
        <v>4</v>
      </c>
      <c r="F1628" s="152"/>
      <c r="G1628" s="87" t="s">
        <v>5</v>
      </c>
      <c r="H1628" s="88">
        <v>6.4199999999999993E-2</v>
      </c>
      <c r="I1628" s="89">
        <v>16.329999999999998</v>
      </c>
      <c r="J1628" s="89">
        <v>1.04</v>
      </c>
    </row>
    <row r="1629" spans="1:10" ht="26.4" x14ac:dyDescent="0.25">
      <c r="A1629" s="123" t="s">
        <v>758</v>
      </c>
      <c r="B1629" s="92" t="s">
        <v>1219</v>
      </c>
      <c r="C1629" s="123" t="s">
        <v>251</v>
      </c>
      <c r="D1629" s="123" t="s">
        <v>1220</v>
      </c>
      <c r="E1629" s="150" t="s">
        <v>10</v>
      </c>
      <c r="F1629" s="150"/>
      <c r="G1629" s="93" t="s">
        <v>2</v>
      </c>
      <c r="H1629" s="94">
        <v>1</v>
      </c>
      <c r="I1629" s="95">
        <v>139.28</v>
      </c>
      <c r="J1629" s="95">
        <v>139.28</v>
      </c>
    </row>
    <row r="1630" spans="1:10" x14ac:dyDescent="0.25">
      <c r="A1630" s="126"/>
      <c r="B1630" s="126"/>
      <c r="C1630" s="126"/>
      <c r="D1630" s="126"/>
      <c r="E1630" s="126" t="s">
        <v>740</v>
      </c>
      <c r="F1630" s="90">
        <v>1.8030775040120834</v>
      </c>
      <c r="G1630" s="126" t="s">
        <v>741</v>
      </c>
      <c r="H1630" s="90">
        <v>2.02</v>
      </c>
      <c r="I1630" s="126" t="s">
        <v>742</v>
      </c>
      <c r="J1630" s="90">
        <v>3.82</v>
      </c>
    </row>
    <row r="1631" spans="1:10" x14ac:dyDescent="0.25">
      <c r="A1631" s="126"/>
      <c r="B1631" s="126"/>
      <c r="C1631" s="126"/>
      <c r="D1631" s="126"/>
      <c r="E1631" s="126" t="s">
        <v>743</v>
      </c>
      <c r="F1631" s="90">
        <v>30.28</v>
      </c>
      <c r="G1631" s="126"/>
      <c r="H1631" s="149" t="s">
        <v>744</v>
      </c>
      <c r="I1631" s="149"/>
      <c r="J1631" s="90">
        <v>179.16</v>
      </c>
    </row>
    <row r="1632" spans="1:10" ht="14.4" thickBot="1" x14ac:dyDescent="0.3">
      <c r="A1632" s="119"/>
      <c r="B1632" s="119"/>
      <c r="C1632" s="119"/>
      <c r="D1632" s="119"/>
      <c r="E1632" s="119"/>
      <c r="F1632" s="119"/>
      <c r="G1632" s="119" t="s">
        <v>745</v>
      </c>
      <c r="H1632" s="91">
        <v>1</v>
      </c>
      <c r="I1632" s="119" t="s">
        <v>746</v>
      </c>
      <c r="J1632" s="120">
        <v>179.16</v>
      </c>
    </row>
    <row r="1633" spans="1:10" ht="14.4" thickTop="1" x14ac:dyDescent="0.25">
      <c r="A1633" s="4"/>
      <c r="B1633" s="4"/>
      <c r="C1633" s="4"/>
      <c r="D1633" s="4"/>
      <c r="E1633" s="4"/>
      <c r="F1633" s="4"/>
      <c r="G1633" s="4"/>
      <c r="H1633" s="4"/>
      <c r="I1633" s="4"/>
      <c r="J1633" s="4"/>
    </row>
    <row r="1634" spans="1:10" x14ac:dyDescent="0.25">
      <c r="A1634" s="116" t="s">
        <v>195</v>
      </c>
      <c r="B1634" s="116"/>
      <c r="C1634" s="116"/>
      <c r="D1634" s="116" t="s">
        <v>196</v>
      </c>
      <c r="E1634" s="116"/>
      <c r="F1634" s="138"/>
      <c r="G1634" s="138"/>
      <c r="H1634" s="82"/>
      <c r="I1634" s="116"/>
      <c r="J1634" s="80">
        <v>127406.65</v>
      </c>
    </row>
    <row r="1635" spans="1:10" x14ac:dyDescent="0.25">
      <c r="A1635" s="117" t="s">
        <v>550</v>
      </c>
      <c r="B1635" s="97" t="s">
        <v>1</v>
      </c>
      <c r="C1635" s="117" t="s">
        <v>206</v>
      </c>
      <c r="D1635" s="117" t="s">
        <v>0</v>
      </c>
      <c r="E1635" s="141" t="s">
        <v>3</v>
      </c>
      <c r="F1635" s="141"/>
      <c r="G1635" s="98" t="s">
        <v>207</v>
      </c>
      <c r="H1635" s="97" t="s">
        <v>208</v>
      </c>
      <c r="I1635" s="97" t="s">
        <v>209</v>
      </c>
      <c r="J1635" s="97" t="s">
        <v>167</v>
      </c>
    </row>
    <row r="1636" spans="1:10" ht="39.6" x14ac:dyDescent="0.25">
      <c r="A1636" s="124" t="s">
        <v>717</v>
      </c>
      <c r="B1636" s="2" t="s">
        <v>551</v>
      </c>
      <c r="C1636" s="124" t="s">
        <v>251</v>
      </c>
      <c r="D1636" s="124" t="s">
        <v>552</v>
      </c>
      <c r="E1636" s="151" t="s">
        <v>753</v>
      </c>
      <c r="F1636" s="151"/>
      <c r="G1636" s="3" t="s">
        <v>230</v>
      </c>
      <c r="H1636" s="85">
        <v>1</v>
      </c>
      <c r="I1636" s="83">
        <v>3.95</v>
      </c>
      <c r="J1636" s="83">
        <v>3.95</v>
      </c>
    </row>
    <row r="1637" spans="1:10" ht="26.4" x14ac:dyDescent="0.25">
      <c r="A1637" s="125" t="s">
        <v>719</v>
      </c>
      <c r="B1637" s="86" t="s">
        <v>1221</v>
      </c>
      <c r="C1637" s="125" t="s">
        <v>251</v>
      </c>
      <c r="D1637" s="125" t="s">
        <v>1222</v>
      </c>
      <c r="E1637" s="152" t="s">
        <v>4</v>
      </c>
      <c r="F1637" s="152"/>
      <c r="G1637" s="87" t="s">
        <v>5</v>
      </c>
      <c r="H1637" s="88">
        <v>2.4E-2</v>
      </c>
      <c r="I1637" s="89">
        <v>16.489999999999998</v>
      </c>
      <c r="J1637" s="89">
        <v>0.39</v>
      </c>
    </row>
    <row r="1638" spans="1:10" ht="26.4" x14ac:dyDescent="0.25">
      <c r="A1638" s="125" t="s">
        <v>719</v>
      </c>
      <c r="B1638" s="86" t="s">
        <v>756</v>
      </c>
      <c r="C1638" s="125" t="s">
        <v>251</v>
      </c>
      <c r="D1638" s="125" t="s">
        <v>757</v>
      </c>
      <c r="E1638" s="152" t="s">
        <v>4</v>
      </c>
      <c r="F1638" s="152"/>
      <c r="G1638" s="87" t="s">
        <v>5</v>
      </c>
      <c r="H1638" s="88">
        <v>2.4E-2</v>
      </c>
      <c r="I1638" s="89">
        <v>21.06</v>
      </c>
      <c r="J1638" s="89">
        <v>0.5</v>
      </c>
    </row>
    <row r="1639" spans="1:10" ht="39.6" x14ac:dyDescent="0.25">
      <c r="A1639" s="123" t="s">
        <v>758</v>
      </c>
      <c r="B1639" s="92" t="s">
        <v>1223</v>
      </c>
      <c r="C1639" s="123" t="s">
        <v>251</v>
      </c>
      <c r="D1639" s="123" t="s">
        <v>1224</v>
      </c>
      <c r="E1639" s="150" t="s">
        <v>10</v>
      </c>
      <c r="F1639" s="150"/>
      <c r="G1639" s="93" t="s">
        <v>230</v>
      </c>
      <c r="H1639" s="94">
        <v>1.19</v>
      </c>
      <c r="I1639" s="95">
        <v>2.54</v>
      </c>
      <c r="J1639" s="95">
        <v>3.02</v>
      </c>
    </row>
    <row r="1640" spans="1:10" ht="26.4" x14ac:dyDescent="0.25">
      <c r="A1640" s="123" t="s">
        <v>758</v>
      </c>
      <c r="B1640" s="92" t="s">
        <v>1225</v>
      </c>
      <c r="C1640" s="123" t="s">
        <v>251</v>
      </c>
      <c r="D1640" s="123" t="s">
        <v>1226</v>
      </c>
      <c r="E1640" s="150" t="s">
        <v>10</v>
      </c>
      <c r="F1640" s="150"/>
      <c r="G1640" s="93" t="s">
        <v>2</v>
      </c>
      <c r="H1640" s="94">
        <v>8.9999999999999993E-3</v>
      </c>
      <c r="I1640" s="95">
        <v>4.8099999999999996</v>
      </c>
      <c r="J1640" s="95">
        <v>0.04</v>
      </c>
    </row>
    <row r="1641" spans="1:10" x14ac:dyDescent="0.25">
      <c r="A1641" s="126"/>
      <c r="B1641" s="126"/>
      <c r="C1641" s="126"/>
      <c r="D1641" s="126"/>
      <c r="E1641" s="126" t="s">
        <v>740</v>
      </c>
      <c r="F1641" s="90">
        <v>0.2879259888605683</v>
      </c>
      <c r="G1641" s="126" t="s">
        <v>741</v>
      </c>
      <c r="H1641" s="90">
        <v>0.32</v>
      </c>
      <c r="I1641" s="126" t="s">
        <v>742</v>
      </c>
      <c r="J1641" s="90">
        <v>0.61</v>
      </c>
    </row>
    <row r="1642" spans="1:10" x14ac:dyDescent="0.25">
      <c r="A1642" s="126"/>
      <c r="B1642" s="126"/>
      <c r="C1642" s="126"/>
      <c r="D1642" s="126"/>
      <c r="E1642" s="126" t="s">
        <v>743</v>
      </c>
      <c r="F1642" s="90">
        <v>0.8</v>
      </c>
      <c r="G1642" s="126"/>
      <c r="H1642" s="149" t="s">
        <v>744</v>
      </c>
      <c r="I1642" s="149"/>
      <c r="J1642" s="90">
        <v>4.75</v>
      </c>
    </row>
    <row r="1643" spans="1:10" ht="14.4" thickBot="1" x14ac:dyDescent="0.3">
      <c r="A1643" s="119"/>
      <c r="B1643" s="119"/>
      <c r="C1643" s="119"/>
      <c r="D1643" s="119"/>
      <c r="E1643" s="119"/>
      <c r="F1643" s="119"/>
      <c r="G1643" s="119" t="s">
        <v>745</v>
      </c>
      <c r="H1643" s="91">
        <v>1719.38</v>
      </c>
      <c r="I1643" s="119" t="s">
        <v>746</v>
      </c>
      <c r="J1643" s="120">
        <v>8167.05</v>
      </c>
    </row>
    <row r="1644" spans="1:10" ht="14.4" thickTop="1" x14ac:dyDescent="0.25">
      <c r="A1644" s="4"/>
      <c r="B1644" s="4"/>
      <c r="C1644" s="4"/>
      <c r="D1644" s="4"/>
      <c r="E1644" s="4"/>
      <c r="F1644" s="4"/>
      <c r="G1644" s="4"/>
      <c r="H1644" s="4"/>
      <c r="I1644" s="4"/>
      <c r="J1644" s="4"/>
    </row>
    <row r="1645" spans="1:10" x14ac:dyDescent="0.25">
      <c r="A1645" s="117" t="s">
        <v>553</v>
      </c>
      <c r="B1645" s="97" t="s">
        <v>1</v>
      </c>
      <c r="C1645" s="117" t="s">
        <v>206</v>
      </c>
      <c r="D1645" s="117" t="s">
        <v>0</v>
      </c>
      <c r="E1645" s="141" t="s">
        <v>3</v>
      </c>
      <c r="F1645" s="141"/>
      <c r="G1645" s="98" t="s">
        <v>207</v>
      </c>
      <c r="H1645" s="97" t="s">
        <v>208</v>
      </c>
      <c r="I1645" s="97" t="s">
        <v>209</v>
      </c>
      <c r="J1645" s="97" t="s">
        <v>167</v>
      </c>
    </row>
    <row r="1646" spans="1:10" ht="39.6" x14ac:dyDescent="0.25">
      <c r="A1646" s="124" t="s">
        <v>717</v>
      </c>
      <c r="B1646" s="2" t="s">
        <v>554</v>
      </c>
      <c r="C1646" s="124" t="s">
        <v>251</v>
      </c>
      <c r="D1646" s="124" t="s">
        <v>555</v>
      </c>
      <c r="E1646" s="151" t="s">
        <v>753</v>
      </c>
      <c r="F1646" s="151"/>
      <c r="G1646" s="3" t="s">
        <v>230</v>
      </c>
      <c r="H1646" s="85">
        <v>1</v>
      </c>
      <c r="I1646" s="83">
        <v>5.34</v>
      </c>
      <c r="J1646" s="83">
        <v>5.34</v>
      </c>
    </row>
    <row r="1647" spans="1:10" ht="26.4" x14ac:dyDescent="0.25">
      <c r="A1647" s="125" t="s">
        <v>719</v>
      </c>
      <c r="B1647" s="86" t="s">
        <v>1221</v>
      </c>
      <c r="C1647" s="125" t="s">
        <v>251</v>
      </c>
      <c r="D1647" s="125" t="s">
        <v>1222</v>
      </c>
      <c r="E1647" s="152" t="s">
        <v>4</v>
      </c>
      <c r="F1647" s="152"/>
      <c r="G1647" s="87" t="s">
        <v>5</v>
      </c>
      <c r="H1647" s="88">
        <v>0.03</v>
      </c>
      <c r="I1647" s="89">
        <v>16.489999999999998</v>
      </c>
      <c r="J1647" s="89">
        <v>0.49</v>
      </c>
    </row>
    <row r="1648" spans="1:10" ht="26.4" x14ac:dyDescent="0.25">
      <c r="A1648" s="125" t="s">
        <v>719</v>
      </c>
      <c r="B1648" s="86" t="s">
        <v>756</v>
      </c>
      <c r="C1648" s="125" t="s">
        <v>251</v>
      </c>
      <c r="D1648" s="125" t="s">
        <v>757</v>
      </c>
      <c r="E1648" s="152" t="s">
        <v>4</v>
      </c>
      <c r="F1648" s="152"/>
      <c r="G1648" s="87" t="s">
        <v>5</v>
      </c>
      <c r="H1648" s="88">
        <v>0.03</v>
      </c>
      <c r="I1648" s="89">
        <v>21.06</v>
      </c>
      <c r="J1648" s="89">
        <v>0.63</v>
      </c>
    </row>
    <row r="1649" spans="1:10" ht="39.6" x14ac:dyDescent="0.25">
      <c r="A1649" s="123" t="s">
        <v>758</v>
      </c>
      <c r="B1649" s="92" t="s">
        <v>1227</v>
      </c>
      <c r="C1649" s="123" t="s">
        <v>251</v>
      </c>
      <c r="D1649" s="123" t="s">
        <v>1228</v>
      </c>
      <c r="E1649" s="150" t="s">
        <v>10</v>
      </c>
      <c r="F1649" s="150"/>
      <c r="G1649" s="93" t="s">
        <v>230</v>
      </c>
      <c r="H1649" s="94">
        <v>1.19</v>
      </c>
      <c r="I1649" s="95">
        <v>3.52</v>
      </c>
      <c r="J1649" s="95">
        <v>4.18</v>
      </c>
    </row>
    <row r="1650" spans="1:10" ht="26.4" x14ac:dyDescent="0.25">
      <c r="A1650" s="123" t="s">
        <v>758</v>
      </c>
      <c r="B1650" s="92" t="s">
        <v>1225</v>
      </c>
      <c r="C1650" s="123" t="s">
        <v>251</v>
      </c>
      <c r="D1650" s="123" t="s">
        <v>1226</v>
      </c>
      <c r="E1650" s="150" t="s">
        <v>10</v>
      </c>
      <c r="F1650" s="150"/>
      <c r="G1650" s="93" t="s">
        <v>2</v>
      </c>
      <c r="H1650" s="94">
        <v>8.9999999999999993E-3</v>
      </c>
      <c r="I1650" s="95">
        <v>4.8099999999999996</v>
      </c>
      <c r="J1650" s="95">
        <v>0.04</v>
      </c>
    </row>
    <row r="1651" spans="1:10" x14ac:dyDescent="0.25">
      <c r="A1651" s="126"/>
      <c r="B1651" s="126"/>
      <c r="C1651" s="126"/>
      <c r="D1651" s="126"/>
      <c r="E1651" s="126" t="s">
        <v>740</v>
      </c>
      <c r="F1651" s="90">
        <v>0.36816765788728406</v>
      </c>
      <c r="G1651" s="126" t="s">
        <v>741</v>
      </c>
      <c r="H1651" s="90">
        <v>0.41</v>
      </c>
      <c r="I1651" s="126" t="s">
        <v>742</v>
      </c>
      <c r="J1651" s="90">
        <v>0.78</v>
      </c>
    </row>
    <row r="1652" spans="1:10" x14ac:dyDescent="0.25">
      <c r="A1652" s="126"/>
      <c r="B1652" s="126"/>
      <c r="C1652" s="126"/>
      <c r="D1652" s="126"/>
      <c r="E1652" s="126" t="s">
        <v>743</v>
      </c>
      <c r="F1652" s="90">
        <v>1.08</v>
      </c>
      <c r="G1652" s="126"/>
      <c r="H1652" s="149" t="s">
        <v>744</v>
      </c>
      <c r="I1652" s="149"/>
      <c r="J1652" s="90">
        <v>6.42</v>
      </c>
    </row>
    <row r="1653" spans="1:10" ht="14.4" thickBot="1" x14ac:dyDescent="0.3">
      <c r="A1653" s="119"/>
      <c r="B1653" s="119"/>
      <c r="C1653" s="119"/>
      <c r="D1653" s="119"/>
      <c r="E1653" s="119"/>
      <c r="F1653" s="119"/>
      <c r="G1653" s="119" t="s">
        <v>745</v>
      </c>
      <c r="H1653" s="91">
        <v>2951.88</v>
      </c>
      <c r="I1653" s="119" t="s">
        <v>746</v>
      </c>
      <c r="J1653" s="120">
        <v>18951.060000000001</v>
      </c>
    </row>
    <row r="1654" spans="1:10" ht="14.4" thickTop="1" x14ac:dyDescent="0.25">
      <c r="A1654" s="4"/>
      <c r="B1654" s="4"/>
      <c r="C1654" s="4"/>
      <c r="D1654" s="4"/>
      <c r="E1654" s="4"/>
      <c r="F1654" s="4"/>
      <c r="G1654" s="4"/>
      <c r="H1654" s="4"/>
      <c r="I1654" s="4"/>
      <c r="J1654" s="4"/>
    </row>
    <row r="1655" spans="1:10" x14ac:dyDescent="0.25">
      <c r="A1655" s="117" t="s">
        <v>556</v>
      </c>
      <c r="B1655" s="97" t="s">
        <v>1</v>
      </c>
      <c r="C1655" s="117" t="s">
        <v>206</v>
      </c>
      <c r="D1655" s="117" t="s">
        <v>0</v>
      </c>
      <c r="E1655" s="141" t="s">
        <v>3</v>
      </c>
      <c r="F1655" s="141"/>
      <c r="G1655" s="98" t="s">
        <v>207</v>
      </c>
      <c r="H1655" s="97" t="s">
        <v>208</v>
      </c>
      <c r="I1655" s="97" t="s">
        <v>209</v>
      </c>
      <c r="J1655" s="97" t="s">
        <v>167</v>
      </c>
    </row>
    <row r="1656" spans="1:10" ht="39.6" x14ac:dyDescent="0.25">
      <c r="A1656" s="124" t="s">
        <v>717</v>
      </c>
      <c r="B1656" s="2" t="s">
        <v>557</v>
      </c>
      <c r="C1656" s="124" t="s">
        <v>251</v>
      </c>
      <c r="D1656" s="124" t="s">
        <v>558</v>
      </c>
      <c r="E1656" s="151" t="s">
        <v>753</v>
      </c>
      <c r="F1656" s="151"/>
      <c r="G1656" s="3" t="s">
        <v>230</v>
      </c>
      <c r="H1656" s="85">
        <v>1</v>
      </c>
      <c r="I1656" s="83">
        <v>7.53</v>
      </c>
      <c r="J1656" s="83">
        <v>7.53</v>
      </c>
    </row>
    <row r="1657" spans="1:10" ht="26.4" x14ac:dyDescent="0.25">
      <c r="A1657" s="125" t="s">
        <v>719</v>
      </c>
      <c r="B1657" s="86" t="s">
        <v>1221</v>
      </c>
      <c r="C1657" s="125" t="s">
        <v>251</v>
      </c>
      <c r="D1657" s="125" t="s">
        <v>1222</v>
      </c>
      <c r="E1657" s="152" t="s">
        <v>4</v>
      </c>
      <c r="F1657" s="152"/>
      <c r="G1657" s="87" t="s">
        <v>5</v>
      </c>
      <c r="H1657" s="88">
        <v>0.04</v>
      </c>
      <c r="I1657" s="89">
        <v>16.489999999999998</v>
      </c>
      <c r="J1657" s="89">
        <v>0.65</v>
      </c>
    </row>
    <row r="1658" spans="1:10" ht="26.4" x14ac:dyDescent="0.25">
      <c r="A1658" s="125" t="s">
        <v>719</v>
      </c>
      <c r="B1658" s="86" t="s">
        <v>756</v>
      </c>
      <c r="C1658" s="125" t="s">
        <v>251</v>
      </c>
      <c r="D1658" s="125" t="s">
        <v>757</v>
      </c>
      <c r="E1658" s="152" t="s">
        <v>4</v>
      </c>
      <c r="F1658" s="152"/>
      <c r="G1658" s="87" t="s">
        <v>5</v>
      </c>
      <c r="H1658" s="88">
        <v>0.04</v>
      </c>
      <c r="I1658" s="89">
        <v>21.06</v>
      </c>
      <c r="J1658" s="89">
        <v>0.84</v>
      </c>
    </row>
    <row r="1659" spans="1:10" ht="39.6" x14ac:dyDescent="0.25">
      <c r="A1659" s="123" t="s">
        <v>758</v>
      </c>
      <c r="B1659" s="92" t="s">
        <v>1229</v>
      </c>
      <c r="C1659" s="123" t="s">
        <v>251</v>
      </c>
      <c r="D1659" s="123" t="s">
        <v>1230</v>
      </c>
      <c r="E1659" s="150" t="s">
        <v>10</v>
      </c>
      <c r="F1659" s="150"/>
      <c r="G1659" s="93" t="s">
        <v>230</v>
      </c>
      <c r="H1659" s="94">
        <v>1.19</v>
      </c>
      <c r="I1659" s="95">
        <v>5.05</v>
      </c>
      <c r="J1659" s="95">
        <v>6</v>
      </c>
    </row>
    <row r="1660" spans="1:10" ht="26.4" x14ac:dyDescent="0.25">
      <c r="A1660" s="123" t="s">
        <v>758</v>
      </c>
      <c r="B1660" s="92" t="s">
        <v>1225</v>
      </c>
      <c r="C1660" s="123" t="s">
        <v>251</v>
      </c>
      <c r="D1660" s="123" t="s">
        <v>1226</v>
      </c>
      <c r="E1660" s="150" t="s">
        <v>10</v>
      </c>
      <c r="F1660" s="150"/>
      <c r="G1660" s="93" t="s">
        <v>2</v>
      </c>
      <c r="H1660" s="94">
        <v>8.9999999999999993E-3</v>
      </c>
      <c r="I1660" s="95">
        <v>4.8099999999999996</v>
      </c>
      <c r="J1660" s="95">
        <v>0.04</v>
      </c>
    </row>
    <row r="1661" spans="1:10" x14ac:dyDescent="0.25">
      <c r="A1661" s="126"/>
      <c r="B1661" s="126"/>
      <c r="C1661" s="126"/>
      <c r="D1661" s="126"/>
      <c r="E1661" s="126" t="s">
        <v>740</v>
      </c>
      <c r="F1661" s="90">
        <v>0.49089021051637877</v>
      </c>
      <c r="G1661" s="126" t="s">
        <v>741</v>
      </c>
      <c r="H1661" s="90">
        <v>0.55000000000000004</v>
      </c>
      <c r="I1661" s="126" t="s">
        <v>742</v>
      </c>
      <c r="J1661" s="90">
        <v>1.04</v>
      </c>
    </row>
    <row r="1662" spans="1:10" x14ac:dyDescent="0.25">
      <c r="A1662" s="126"/>
      <c r="B1662" s="126"/>
      <c r="C1662" s="126"/>
      <c r="D1662" s="126"/>
      <c r="E1662" s="126" t="s">
        <v>743</v>
      </c>
      <c r="F1662" s="90">
        <v>1.53</v>
      </c>
      <c r="G1662" s="126"/>
      <c r="H1662" s="149" t="s">
        <v>744</v>
      </c>
      <c r="I1662" s="149"/>
      <c r="J1662" s="90">
        <v>9.06</v>
      </c>
    </row>
    <row r="1663" spans="1:10" ht="14.4" thickBot="1" x14ac:dyDescent="0.3">
      <c r="A1663" s="119"/>
      <c r="B1663" s="119"/>
      <c r="C1663" s="119"/>
      <c r="D1663" s="119"/>
      <c r="E1663" s="119"/>
      <c r="F1663" s="119"/>
      <c r="G1663" s="119" t="s">
        <v>745</v>
      </c>
      <c r="H1663" s="91">
        <v>1787.26</v>
      </c>
      <c r="I1663" s="119" t="s">
        <v>746</v>
      </c>
      <c r="J1663" s="120">
        <v>16192.57</v>
      </c>
    </row>
    <row r="1664" spans="1:10" ht="14.4" thickTop="1" x14ac:dyDescent="0.25">
      <c r="A1664" s="4"/>
      <c r="B1664" s="4"/>
      <c r="C1664" s="4"/>
      <c r="D1664" s="4"/>
      <c r="E1664" s="4"/>
      <c r="F1664" s="4"/>
      <c r="G1664" s="4"/>
      <c r="H1664" s="4"/>
      <c r="I1664" s="4"/>
      <c r="J1664" s="4"/>
    </row>
    <row r="1665" spans="1:10" x14ac:dyDescent="0.25">
      <c r="A1665" s="117" t="s">
        <v>559</v>
      </c>
      <c r="B1665" s="97" t="s">
        <v>1</v>
      </c>
      <c r="C1665" s="117" t="s">
        <v>206</v>
      </c>
      <c r="D1665" s="117" t="s">
        <v>0</v>
      </c>
      <c r="E1665" s="141" t="s">
        <v>3</v>
      </c>
      <c r="F1665" s="141"/>
      <c r="G1665" s="98" t="s">
        <v>207</v>
      </c>
      <c r="H1665" s="97" t="s">
        <v>208</v>
      </c>
      <c r="I1665" s="97" t="s">
        <v>209</v>
      </c>
      <c r="J1665" s="97" t="s">
        <v>167</v>
      </c>
    </row>
    <row r="1666" spans="1:10" ht="39.6" x14ac:dyDescent="0.25">
      <c r="A1666" s="124" t="s">
        <v>717</v>
      </c>
      <c r="B1666" s="2" t="s">
        <v>560</v>
      </c>
      <c r="C1666" s="124" t="s">
        <v>251</v>
      </c>
      <c r="D1666" s="124" t="s">
        <v>561</v>
      </c>
      <c r="E1666" s="151" t="s">
        <v>753</v>
      </c>
      <c r="F1666" s="151"/>
      <c r="G1666" s="3" t="s">
        <v>230</v>
      </c>
      <c r="H1666" s="85">
        <v>1</v>
      </c>
      <c r="I1666" s="83">
        <v>10.19</v>
      </c>
      <c r="J1666" s="83">
        <v>10.19</v>
      </c>
    </row>
    <row r="1667" spans="1:10" ht="26.4" x14ac:dyDescent="0.25">
      <c r="A1667" s="125" t="s">
        <v>719</v>
      </c>
      <c r="B1667" s="86" t="s">
        <v>1221</v>
      </c>
      <c r="C1667" s="125" t="s">
        <v>251</v>
      </c>
      <c r="D1667" s="125" t="s">
        <v>1222</v>
      </c>
      <c r="E1667" s="152" t="s">
        <v>4</v>
      </c>
      <c r="F1667" s="152"/>
      <c r="G1667" s="87" t="s">
        <v>5</v>
      </c>
      <c r="H1667" s="88">
        <v>5.1999999999999998E-2</v>
      </c>
      <c r="I1667" s="89">
        <v>16.489999999999998</v>
      </c>
      <c r="J1667" s="89">
        <v>0.85</v>
      </c>
    </row>
    <row r="1668" spans="1:10" ht="26.4" x14ac:dyDescent="0.25">
      <c r="A1668" s="125" t="s">
        <v>719</v>
      </c>
      <c r="B1668" s="86" t="s">
        <v>756</v>
      </c>
      <c r="C1668" s="125" t="s">
        <v>251</v>
      </c>
      <c r="D1668" s="125" t="s">
        <v>757</v>
      </c>
      <c r="E1668" s="152" t="s">
        <v>4</v>
      </c>
      <c r="F1668" s="152"/>
      <c r="G1668" s="87" t="s">
        <v>5</v>
      </c>
      <c r="H1668" s="88">
        <v>5.1999999999999998E-2</v>
      </c>
      <c r="I1668" s="89">
        <v>21.06</v>
      </c>
      <c r="J1668" s="89">
        <v>1.0900000000000001</v>
      </c>
    </row>
    <row r="1669" spans="1:10" ht="39.6" x14ac:dyDescent="0.25">
      <c r="A1669" s="123" t="s">
        <v>758</v>
      </c>
      <c r="B1669" s="92" t="s">
        <v>1231</v>
      </c>
      <c r="C1669" s="123" t="s">
        <v>251</v>
      </c>
      <c r="D1669" s="123" t="s">
        <v>1232</v>
      </c>
      <c r="E1669" s="150" t="s">
        <v>10</v>
      </c>
      <c r="F1669" s="150"/>
      <c r="G1669" s="93" t="s">
        <v>230</v>
      </c>
      <c r="H1669" s="94">
        <v>1.19</v>
      </c>
      <c r="I1669" s="95">
        <v>6.9</v>
      </c>
      <c r="J1669" s="95">
        <v>8.2100000000000009</v>
      </c>
    </row>
    <row r="1670" spans="1:10" ht="26.4" x14ac:dyDescent="0.25">
      <c r="A1670" s="123" t="s">
        <v>758</v>
      </c>
      <c r="B1670" s="92" t="s">
        <v>1225</v>
      </c>
      <c r="C1670" s="123" t="s">
        <v>251</v>
      </c>
      <c r="D1670" s="123" t="s">
        <v>1226</v>
      </c>
      <c r="E1670" s="150" t="s">
        <v>10</v>
      </c>
      <c r="F1670" s="150"/>
      <c r="G1670" s="93" t="s">
        <v>2</v>
      </c>
      <c r="H1670" s="94">
        <v>8.9999999999999993E-3</v>
      </c>
      <c r="I1670" s="95">
        <v>4.8099999999999996</v>
      </c>
      <c r="J1670" s="95">
        <v>0.04</v>
      </c>
    </row>
    <row r="1671" spans="1:10" x14ac:dyDescent="0.25">
      <c r="A1671" s="126"/>
      <c r="B1671" s="126"/>
      <c r="C1671" s="126"/>
      <c r="D1671" s="126"/>
      <c r="E1671" s="126" t="s">
        <v>740</v>
      </c>
      <c r="F1671" s="90">
        <v>0.63721325403568396</v>
      </c>
      <c r="G1671" s="126" t="s">
        <v>741</v>
      </c>
      <c r="H1671" s="90">
        <v>0.71</v>
      </c>
      <c r="I1671" s="126" t="s">
        <v>742</v>
      </c>
      <c r="J1671" s="90">
        <v>1.35</v>
      </c>
    </row>
    <row r="1672" spans="1:10" x14ac:dyDescent="0.25">
      <c r="A1672" s="126"/>
      <c r="B1672" s="126"/>
      <c r="C1672" s="126"/>
      <c r="D1672" s="126"/>
      <c r="E1672" s="126" t="s">
        <v>743</v>
      </c>
      <c r="F1672" s="90">
        <v>2.0699999999999998</v>
      </c>
      <c r="G1672" s="126"/>
      <c r="H1672" s="149" t="s">
        <v>744</v>
      </c>
      <c r="I1672" s="149"/>
      <c r="J1672" s="90">
        <v>12.26</v>
      </c>
    </row>
    <row r="1673" spans="1:10" ht="14.4" thickBot="1" x14ac:dyDescent="0.3">
      <c r="A1673" s="119"/>
      <c r="B1673" s="119"/>
      <c r="C1673" s="119"/>
      <c r="D1673" s="119"/>
      <c r="E1673" s="119"/>
      <c r="F1673" s="119"/>
      <c r="G1673" s="119" t="s">
        <v>745</v>
      </c>
      <c r="H1673" s="91">
        <v>301.61</v>
      </c>
      <c r="I1673" s="119" t="s">
        <v>746</v>
      </c>
      <c r="J1673" s="120">
        <v>3697.73</v>
      </c>
    </row>
    <row r="1674" spans="1:10" ht="14.4" thickTop="1" x14ac:dyDescent="0.25">
      <c r="A1674" s="4"/>
      <c r="B1674" s="4"/>
      <c r="C1674" s="4"/>
      <c r="D1674" s="4"/>
      <c r="E1674" s="4"/>
      <c r="F1674" s="4"/>
      <c r="G1674" s="4"/>
      <c r="H1674" s="4"/>
      <c r="I1674" s="4"/>
      <c r="J1674" s="4"/>
    </row>
    <row r="1675" spans="1:10" x14ac:dyDescent="0.25">
      <c r="A1675" s="117" t="s">
        <v>562</v>
      </c>
      <c r="B1675" s="97" t="s">
        <v>1</v>
      </c>
      <c r="C1675" s="117" t="s">
        <v>206</v>
      </c>
      <c r="D1675" s="117" t="s">
        <v>0</v>
      </c>
      <c r="E1675" s="141" t="s">
        <v>3</v>
      </c>
      <c r="F1675" s="141"/>
      <c r="G1675" s="98" t="s">
        <v>207</v>
      </c>
      <c r="H1675" s="97" t="s">
        <v>208</v>
      </c>
      <c r="I1675" s="97" t="s">
        <v>209</v>
      </c>
      <c r="J1675" s="97" t="s">
        <v>167</v>
      </c>
    </row>
    <row r="1676" spans="1:10" ht="26.4" x14ac:dyDescent="0.25">
      <c r="A1676" s="124" t="s">
        <v>717</v>
      </c>
      <c r="B1676" s="2" t="s">
        <v>563</v>
      </c>
      <c r="C1676" s="124" t="s">
        <v>251</v>
      </c>
      <c r="D1676" s="124" t="s">
        <v>564</v>
      </c>
      <c r="E1676" s="151" t="s">
        <v>753</v>
      </c>
      <c r="F1676" s="151"/>
      <c r="G1676" s="3" t="s">
        <v>2</v>
      </c>
      <c r="H1676" s="85">
        <v>1</v>
      </c>
      <c r="I1676" s="83">
        <v>23.9</v>
      </c>
      <c r="J1676" s="83">
        <v>23.9</v>
      </c>
    </row>
    <row r="1677" spans="1:10" ht="39.6" x14ac:dyDescent="0.25">
      <c r="A1677" s="125" t="s">
        <v>719</v>
      </c>
      <c r="B1677" s="86" t="s">
        <v>1233</v>
      </c>
      <c r="C1677" s="125" t="s">
        <v>251</v>
      </c>
      <c r="D1677" s="125" t="s">
        <v>1234</v>
      </c>
      <c r="E1677" s="152" t="s">
        <v>753</v>
      </c>
      <c r="F1677" s="152"/>
      <c r="G1677" s="87" t="s">
        <v>2</v>
      </c>
      <c r="H1677" s="88">
        <v>1</v>
      </c>
      <c r="I1677" s="89">
        <v>7.12</v>
      </c>
      <c r="J1677" s="89">
        <v>7.12</v>
      </c>
    </row>
    <row r="1678" spans="1:10" ht="26.4" x14ac:dyDescent="0.25">
      <c r="A1678" s="125" t="s">
        <v>719</v>
      </c>
      <c r="B1678" s="86" t="s">
        <v>1235</v>
      </c>
      <c r="C1678" s="125" t="s">
        <v>251</v>
      </c>
      <c r="D1678" s="125" t="s">
        <v>1236</v>
      </c>
      <c r="E1678" s="152" t="s">
        <v>753</v>
      </c>
      <c r="F1678" s="152"/>
      <c r="G1678" s="87" t="s">
        <v>2</v>
      </c>
      <c r="H1678" s="88">
        <v>1</v>
      </c>
      <c r="I1678" s="89">
        <v>16.78</v>
      </c>
      <c r="J1678" s="89">
        <v>16.78</v>
      </c>
    </row>
    <row r="1679" spans="1:10" x14ac:dyDescent="0.25">
      <c r="A1679" s="126"/>
      <c r="B1679" s="126"/>
      <c r="C1679" s="126"/>
      <c r="D1679" s="126"/>
      <c r="E1679" s="126" t="s">
        <v>740</v>
      </c>
      <c r="F1679" s="90">
        <v>3.7902388</v>
      </c>
      <c r="G1679" s="126" t="s">
        <v>741</v>
      </c>
      <c r="H1679" s="90">
        <v>4.24</v>
      </c>
      <c r="I1679" s="126" t="s">
        <v>742</v>
      </c>
      <c r="J1679" s="90">
        <v>8.0299999999999994</v>
      </c>
    </row>
    <row r="1680" spans="1:10" x14ac:dyDescent="0.25">
      <c r="A1680" s="126"/>
      <c r="B1680" s="126"/>
      <c r="C1680" s="126"/>
      <c r="D1680" s="126"/>
      <c r="E1680" s="126" t="s">
        <v>743</v>
      </c>
      <c r="F1680" s="90">
        <v>4.8600000000000003</v>
      </c>
      <c r="G1680" s="126"/>
      <c r="H1680" s="149" t="s">
        <v>744</v>
      </c>
      <c r="I1680" s="149"/>
      <c r="J1680" s="90">
        <v>28.76</v>
      </c>
    </row>
    <row r="1681" spans="1:10" ht="14.4" thickBot="1" x14ac:dyDescent="0.3">
      <c r="A1681" s="119"/>
      <c r="B1681" s="119"/>
      <c r="C1681" s="119"/>
      <c r="D1681" s="119"/>
      <c r="E1681" s="119"/>
      <c r="F1681" s="119"/>
      <c r="G1681" s="119" t="s">
        <v>745</v>
      </c>
      <c r="H1681" s="91">
        <v>103</v>
      </c>
      <c r="I1681" s="119" t="s">
        <v>746</v>
      </c>
      <c r="J1681" s="120">
        <v>2962.28</v>
      </c>
    </row>
    <row r="1682" spans="1:10" ht="14.4" thickTop="1" x14ac:dyDescent="0.25">
      <c r="A1682" s="4"/>
      <c r="B1682" s="4"/>
      <c r="C1682" s="4"/>
      <c r="D1682" s="4"/>
      <c r="E1682" s="4"/>
      <c r="F1682" s="4"/>
      <c r="G1682" s="4"/>
      <c r="H1682" s="4"/>
      <c r="I1682" s="4"/>
      <c r="J1682" s="4"/>
    </row>
    <row r="1683" spans="1:10" x14ac:dyDescent="0.25">
      <c r="A1683" s="117" t="s">
        <v>565</v>
      </c>
      <c r="B1683" s="97" t="s">
        <v>1</v>
      </c>
      <c r="C1683" s="117" t="s">
        <v>206</v>
      </c>
      <c r="D1683" s="117" t="s">
        <v>0</v>
      </c>
      <c r="E1683" s="141" t="s">
        <v>3</v>
      </c>
      <c r="F1683" s="141"/>
      <c r="G1683" s="98" t="s">
        <v>207</v>
      </c>
      <c r="H1683" s="97" t="s">
        <v>208</v>
      </c>
      <c r="I1683" s="97" t="s">
        <v>209</v>
      </c>
      <c r="J1683" s="97" t="s">
        <v>167</v>
      </c>
    </row>
    <row r="1684" spans="1:10" ht="26.4" x14ac:dyDescent="0.25">
      <c r="A1684" s="124" t="s">
        <v>717</v>
      </c>
      <c r="B1684" s="2" t="s">
        <v>566</v>
      </c>
      <c r="C1684" s="124" t="s">
        <v>251</v>
      </c>
      <c r="D1684" s="124" t="s">
        <v>567</v>
      </c>
      <c r="E1684" s="151" t="s">
        <v>753</v>
      </c>
      <c r="F1684" s="151"/>
      <c r="G1684" s="3" t="s">
        <v>2</v>
      </c>
      <c r="H1684" s="85">
        <v>1</v>
      </c>
      <c r="I1684" s="83">
        <v>33.700000000000003</v>
      </c>
      <c r="J1684" s="83">
        <v>33.700000000000003</v>
      </c>
    </row>
    <row r="1685" spans="1:10" ht="39.6" x14ac:dyDescent="0.25">
      <c r="A1685" s="125" t="s">
        <v>719</v>
      </c>
      <c r="B1685" s="86" t="s">
        <v>1233</v>
      </c>
      <c r="C1685" s="125" t="s">
        <v>251</v>
      </c>
      <c r="D1685" s="125" t="s">
        <v>1234</v>
      </c>
      <c r="E1685" s="152" t="s">
        <v>753</v>
      </c>
      <c r="F1685" s="152"/>
      <c r="G1685" s="87" t="s">
        <v>2</v>
      </c>
      <c r="H1685" s="88">
        <v>1</v>
      </c>
      <c r="I1685" s="89">
        <v>7.12</v>
      </c>
      <c r="J1685" s="89">
        <v>7.12</v>
      </c>
    </row>
    <row r="1686" spans="1:10" ht="26.4" x14ac:dyDescent="0.25">
      <c r="A1686" s="125" t="s">
        <v>719</v>
      </c>
      <c r="B1686" s="86" t="s">
        <v>1237</v>
      </c>
      <c r="C1686" s="125" t="s">
        <v>251</v>
      </c>
      <c r="D1686" s="125" t="s">
        <v>1238</v>
      </c>
      <c r="E1686" s="152" t="s">
        <v>753</v>
      </c>
      <c r="F1686" s="152"/>
      <c r="G1686" s="87" t="s">
        <v>2</v>
      </c>
      <c r="H1686" s="88">
        <v>1</v>
      </c>
      <c r="I1686" s="89">
        <v>26.58</v>
      </c>
      <c r="J1686" s="89">
        <v>26.58</v>
      </c>
    </row>
    <row r="1687" spans="1:10" x14ac:dyDescent="0.25">
      <c r="A1687" s="126"/>
      <c r="B1687" s="126"/>
      <c r="C1687" s="126"/>
      <c r="D1687" s="126"/>
      <c r="E1687" s="126" t="s">
        <v>740</v>
      </c>
      <c r="F1687" s="90">
        <v>7.0140659000000003</v>
      </c>
      <c r="G1687" s="126" t="s">
        <v>741</v>
      </c>
      <c r="H1687" s="90">
        <v>7.85</v>
      </c>
      <c r="I1687" s="126" t="s">
        <v>742</v>
      </c>
      <c r="J1687" s="90">
        <v>14.86</v>
      </c>
    </row>
    <row r="1688" spans="1:10" x14ac:dyDescent="0.25">
      <c r="A1688" s="126"/>
      <c r="B1688" s="126"/>
      <c r="C1688" s="126"/>
      <c r="D1688" s="126"/>
      <c r="E1688" s="126" t="s">
        <v>743</v>
      </c>
      <c r="F1688" s="90">
        <v>6.85</v>
      </c>
      <c r="G1688" s="126"/>
      <c r="H1688" s="149" t="s">
        <v>744</v>
      </c>
      <c r="I1688" s="149"/>
      <c r="J1688" s="90">
        <v>40.549999999999997</v>
      </c>
    </row>
    <row r="1689" spans="1:10" ht="14.4" thickBot="1" x14ac:dyDescent="0.3">
      <c r="A1689" s="119"/>
      <c r="B1689" s="119"/>
      <c r="C1689" s="119"/>
      <c r="D1689" s="119"/>
      <c r="E1689" s="119"/>
      <c r="F1689" s="119"/>
      <c r="G1689" s="119" t="s">
        <v>745</v>
      </c>
      <c r="H1689" s="91">
        <v>18</v>
      </c>
      <c r="I1689" s="119" t="s">
        <v>746</v>
      </c>
      <c r="J1689" s="120">
        <v>729.9</v>
      </c>
    </row>
    <row r="1690" spans="1:10" ht="14.4" thickTop="1" x14ac:dyDescent="0.25">
      <c r="A1690" s="4"/>
      <c r="B1690" s="4"/>
      <c r="C1690" s="4"/>
      <c r="D1690" s="4"/>
      <c r="E1690" s="4"/>
      <c r="F1690" s="4"/>
      <c r="G1690" s="4"/>
      <c r="H1690" s="4"/>
      <c r="I1690" s="4"/>
      <c r="J1690" s="4"/>
    </row>
    <row r="1691" spans="1:10" x14ac:dyDescent="0.25">
      <c r="A1691" s="117" t="s">
        <v>568</v>
      </c>
      <c r="B1691" s="97" t="s">
        <v>1</v>
      </c>
      <c r="C1691" s="117" t="s">
        <v>206</v>
      </c>
      <c r="D1691" s="117" t="s">
        <v>0</v>
      </c>
      <c r="E1691" s="141" t="s">
        <v>3</v>
      </c>
      <c r="F1691" s="141"/>
      <c r="G1691" s="98" t="s">
        <v>207</v>
      </c>
      <c r="H1691" s="97" t="s">
        <v>208</v>
      </c>
      <c r="I1691" s="97" t="s">
        <v>209</v>
      </c>
      <c r="J1691" s="97" t="s">
        <v>167</v>
      </c>
    </row>
    <row r="1692" spans="1:10" ht="26.4" x14ac:dyDescent="0.25">
      <c r="A1692" s="124" t="s">
        <v>717</v>
      </c>
      <c r="B1692" s="2" t="s">
        <v>569</v>
      </c>
      <c r="C1692" s="124" t="s">
        <v>251</v>
      </c>
      <c r="D1692" s="124" t="s">
        <v>570</v>
      </c>
      <c r="E1692" s="151" t="s">
        <v>753</v>
      </c>
      <c r="F1692" s="151"/>
      <c r="G1692" s="3" t="s">
        <v>2</v>
      </c>
      <c r="H1692" s="85">
        <v>1</v>
      </c>
      <c r="I1692" s="83">
        <v>48.35</v>
      </c>
      <c r="J1692" s="83">
        <v>48.35</v>
      </c>
    </row>
    <row r="1693" spans="1:10" ht="39.6" x14ac:dyDescent="0.25">
      <c r="A1693" s="125" t="s">
        <v>719</v>
      </c>
      <c r="B1693" s="86" t="s">
        <v>1233</v>
      </c>
      <c r="C1693" s="125" t="s">
        <v>251</v>
      </c>
      <c r="D1693" s="125" t="s">
        <v>1234</v>
      </c>
      <c r="E1693" s="152" t="s">
        <v>753</v>
      </c>
      <c r="F1693" s="152"/>
      <c r="G1693" s="87" t="s">
        <v>2</v>
      </c>
      <c r="H1693" s="88">
        <v>1</v>
      </c>
      <c r="I1693" s="89">
        <v>7.12</v>
      </c>
      <c r="J1693" s="89">
        <v>7.12</v>
      </c>
    </row>
    <row r="1694" spans="1:10" ht="26.4" x14ac:dyDescent="0.25">
      <c r="A1694" s="125" t="s">
        <v>719</v>
      </c>
      <c r="B1694" s="86" t="s">
        <v>1239</v>
      </c>
      <c r="C1694" s="125" t="s">
        <v>251</v>
      </c>
      <c r="D1694" s="125" t="s">
        <v>1240</v>
      </c>
      <c r="E1694" s="152" t="s">
        <v>753</v>
      </c>
      <c r="F1694" s="152"/>
      <c r="G1694" s="87" t="s">
        <v>2</v>
      </c>
      <c r="H1694" s="88">
        <v>1</v>
      </c>
      <c r="I1694" s="89">
        <v>41.23</v>
      </c>
      <c r="J1694" s="89">
        <v>41.23</v>
      </c>
    </row>
    <row r="1695" spans="1:10" x14ac:dyDescent="0.25">
      <c r="A1695" s="126"/>
      <c r="B1695" s="126"/>
      <c r="C1695" s="126"/>
      <c r="D1695" s="126"/>
      <c r="E1695" s="126" t="s">
        <v>740</v>
      </c>
      <c r="F1695" s="90">
        <v>7.7409610000000004</v>
      </c>
      <c r="G1695" s="126" t="s">
        <v>741</v>
      </c>
      <c r="H1695" s="90">
        <v>8.66</v>
      </c>
      <c r="I1695" s="126" t="s">
        <v>742</v>
      </c>
      <c r="J1695" s="90">
        <v>16.399999999999999</v>
      </c>
    </row>
    <row r="1696" spans="1:10" x14ac:dyDescent="0.25">
      <c r="A1696" s="126"/>
      <c r="B1696" s="126"/>
      <c r="C1696" s="126"/>
      <c r="D1696" s="126"/>
      <c r="E1696" s="126" t="s">
        <v>743</v>
      </c>
      <c r="F1696" s="90">
        <v>9.83</v>
      </c>
      <c r="G1696" s="126"/>
      <c r="H1696" s="149" t="s">
        <v>744</v>
      </c>
      <c r="I1696" s="149"/>
      <c r="J1696" s="90">
        <v>58.18</v>
      </c>
    </row>
    <row r="1697" spans="1:10" ht="14.4" thickBot="1" x14ac:dyDescent="0.3">
      <c r="A1697" s="119"/>
      <c r="B1697" s="119"/>
      <c r="C1697" s="119"/>
      <c r="D1697" s="119"/>
      <c r="E1697" s="119"/>
      <c r="F1697" s="119"/>
      <c r="G1697" s="119" t="s">
        <v>745</v>
      </c>
      <c r="H1697" s="91">
        <v>101</v>
      </c>
      <c r="I1697" s="119" t="s">
        <v>746</v>
      </c>
      <c r="J1697" s="120">
        <v>5876.18</v>
      </c>
    </row>
    <row r="1698" spans="1:10" ht="14.4" thickTop="1" x14ac:dyDescent="0.25">
      <c r="A1698" s="4"/>
      <c r="B1698" s="4"/>
      <c r="C1698" s="4"/>
      <c r="D1698" s="4"/>
      <c r="E1698" s="4"/>
      <c r="F1698" s="4"/>
      <c r="G1698" s="4"/>
      <c r="H1698" s="4"/>
      <c r="I1698" s="4"/>
      <c r="J1698" s="4"/>
    </row>
    <row r="1699" spans="1:10" x14ac:dyDescent="0.25">
      <c r="A1699" s="117" t="s">
        <v>571</v>
      </c>
      <c r="B1699" s="97" t="s">
        <v>1</v>
      </c>
      <c r="C1699" s="117" t="s">
        <v>206</v>
      </c>
      <c r="D1699" s="117" t="s">
        <v>0</v>
      </c>
      <c r="E1699" s="141" t="s">
        <v>3</v>
      </c>
      <c r="F1699" s="141"/>
      <c r="G1699" s="98" t="s">
        <v>207</v>
      </c>
      <c r="H1699" s="97" t="s">
        <v>208</v>
      </c>
      <c r="I1699" s="97" t="s">
        <v>209</v>
      </c>
      <c r="J1699" s="97" t="s">
        <v>167</v>
      </c>
    </row>
    <row r="1700" spans="1:10" ht="26.4" x14ac:dyDescent="0.25">
      <c r="A1700" s="124" t="s">
        <v>717</v>
      </c>
      <c r="B1700" s="2" t="s">
        <v>572</v>
      </c>
      <c r="C1700" s="124" t="s">
        <v>251</v>
      </c>
      <c r="D1700" s="124" t="s">
        <v>573</v>
      </c>
      <c r="E1700" s="151" t="s">
        <v>753</v>
      </c>
      <c r="F1700" s="151"/>
      <c r="G1700" s="3" t="s">
        <v>2</v>
      </c>
      <c r="H1700" s="85">
        <v>1</v>
      </c>
      <c r="I1700" s="83">
        <v>21.82</v>
      </c>
      <c r="J1700" s="83">
        <v>21.82</v>
      </c>
    </row>
    <row r="1701" spans="1:10" ht="26.4" x14ac:dyDescent="0.25">
      <c r="A1701" s="125" t="s">
        <v>719</v>
      </c>
      <c r="B1701" s="86" t="s">
        <v>1241</v>
      </c>
      <c r="C1701" s="125" t="s">
        <v>251</v>
      </c>
      <c r="D1701" s="125" t="s">
        <v>1242</v>
      </c>
      <c r="E1701" s="152" t="s">
        <v>4</v>
      </c>
      <c r="F1701" s="152"/>
      <c r="G1701" s="87" t="s">
        <v>261</v>
      </c>
      <c r="H1701" s="88">
        <v>8.9999999999999998E-4</v>
      </c>
      <c r="I1701" s="89">
        <v>562.57000000000005</v>
      </c>
      <c r="J1701" s="89">
        <v>0.5</v>
      </c>
    </row>
    <row r="1702" spans="1:10" ht="26.4" x14ac:dyDescent="0.25">
      <c r="A1702" s="125" t="s">
        <v>719</v>
      </c>
      <c r="B1702" s="86" t="s">
        <v>1221</v>
      </c>
      <c r="C1702" s="125" t="s">
        <v>251</v>
      </c>
      <c r="D1702" s="125" t="s">
        <v>1222</v>
      </c>
      <c r="E1702" s="152" t="s">
        <v>4</v>
      </c>
      <c r="F1702" s="152"/>
      <c r="G1702" s="87" t="s">
        <v>5</v>
      </c>
      <c r="H1702" s="88">
        <v>0.51900000000000002</v>
      </c>
      <c r="I1702" s="89">
        <v>16.489999999999998</v>
      </c>
      <c r="J1702" s="89">
        <v>8.5500000000000007</v>
      </c>
    </row>
    <row r="1703" spans="1:10" ht="26.4" x14ac:dyDescent="0.25">
      <c r="A1703" s="125" t="s">
        <v>719</v>
      </c>
      <c r="B1703" s="86" t="s">
        <v>756</v>
      </c>
      <c r="C1703" s="125" t="s">
        <v>251</v>
      </c>
      <c r="D1703" s="125" t="s">
        <v>757</v>
      </c>
      <c r="E1703" s="152" t="s">
        <v>4</v>
      </c>
      <c r="F1703" s="152"/>
      <c r="G1703" s="87" t="s">
        <v>5</v>
      </c>
      <c r="H1703" s="88">
        <v>0.51900000000000002</v>
      </c>
      <c r="I1703" s="89">
        <v>21.06</v>
      </c>
      <c r="J1703" s="89">
        <v>10.93</v>
      </c>
    </row>
    <row r="1704" spans="1:10" x14ac:dyDescent="0.25">
      <c r="A1704" s="123" t="s">
        <v>758</v>
      </c>
      <c r="B1704" s="92" t="s">
        <v>1243</v>
      </c>
      <c r="C1704" s="123" t="s">
        <v>251</v>
      </c>
      <c r="D1704" s="123" t="s">
        <v>1244</v>
      </c>
      <c r="E1704" s="150" t="s">
        <v>10</v>
      </c>
      <c r="F1704" s="150"/>
      <c r="G1704" s="93" t="s">
        <v>2</v>
      </c>
      <c r="H1704" s="94">
        <v>1</v>
      </c>
      <c r="I1704" s="95">
        <v>1.84</v>
      </c>
      <c r="J1704" s="95">
        <v>1.84</v>
      </c>
    </row>
    <row r="1705" spans="1:10" x14ac:dyDescent="0.25">
      <c r="A1705" s="126"/>
      <c r="B1705" s="126"/>
      <c r="C1705" s="126"/>
      <c r="D1705" s="126"/>
      <c r="E1705" s="126" t="s">
        <v>740</v>
      </c>
      <c r="F1705" s="90">
        <v>6.4429340130274708</v>
      </c>
      <c r="G1705" s="126" t="s">
        <v>741</v>
      </c>
      <c r="H1705" s="90">
        <v>7.21</v>
      </c>
      <c r="I1705" s="126" t="s">
        <v>742</v>
      </c>
      <c r="J1705" s="90">
        <v>13.65</v>
      </c>
    </row>
    <row r="1706" spans="1:10" x14ac:dyDescent="0.25">
      <c r="A1706" s="126"/>
      <c r="B1706" s="126"/>
      <c r="C1706" s="126"/>
      <c r="D1706" s="126"/>
      <c r="E1706" s="126" t="s">
        <v>743</v>
      </c>
      <c r="F1706" s="90">
        <v>4.43</v>
      </c>
      <c r="G1706" s="126"/>
      <c r="H1706" s="149" t="s">
        <v>744</v>
      </c>
      <c r="I1706" s="149"/>
      <c r="J1706" s="90">
        <v>26.25</v>
      </c>
    </row>
    <row r="1707" spans="1:10" ht="14.4" thickBot="1" x14ac:dyDescent="0.3">
      <c r="A1707" s="119"/>
      <c r="B1707" s="119"/>
      <c r="C1707" s="119"/>
      <c r="D1707" s="119"/>
      <c r="E1707" s="119"/>
      <c r="F1707" s="119"/>
      <c r="G1707" s="119" t="s">
        <v>745</v>
      </c>
      <c r="H1707" s="91">
        <v>154</v>
      </c>
      <c r="I1707" s="119" t="s">
        <v>746</v>
      </c>
      <c r="J1707" s="120">
        <v>4042.5</v>
      </c>
    </row>
    <row r="1708" spans="1:10" ht="14.4" thickTop="1" x14ac:dyDescent="0.25">
      <c r="A1708" s="4"/>
      <c r="B1708" s="4"/>
      <c r="C1708" s="4"/>
      <c r="D1708" s="4"/>
      <c r="E1708" s="4"/>
      <c r="F1708" s="4"/>
      <c r="G1708" s="4"/>
      <c r="H1708" s="4"/>
      <c r="I1708" s="4"/>
      <c r="J1708" s="4"/>
    </row>
    <row r="1709" spans="1:10" x14ac:dyDescent="0.25">
      <c r="A1709" s="117" t="s">
        <v>574</v>
      </c>
      <c r="B1709" s="97" t="s">
        <v>1</v>
      </c>
      <c r="C1709" s="117" t="s">
        <v>206</v>
      </c>
      <c r="D1709" s="117" t="s">
        <v>0</v>
      </c>
      <c r="E1709" s="141" t="s">
        <v>3</v>
      </c>
      <c r="F1709" s="141"/>
      <c r="G1709" s="98" t="s">
        <v>207</v>
      </c>
      <c r="H1709" s="97" t="s">
        <v>208</v>
      </c>
      <c r="I1709" s="97" t="s">
        <v>209</v>
      </c>
      <c r="J1709" s="97" t="s">
        <v>167</v>
      </c>
    </row>
    <row r="1710" spans="1:10" ht="26.4" x14ac:dyDescent="0.25">
      <c r="A1710" s="124" t="s">
        <v>717</v>
      </c>
      <c r="B1710" s="2" t="s">
        <v>575</v>
      </c>
      <c r="C1710" s="124" t="s">
        <v>251</v>
      </c>
      <c r="D1710" s="124" t="s">
        <v>576</v>
      </c>
      <c r="E1710" s="151" t="s">
        <v>753</v>
      </c>
      <c r="F1710" s="151"/>
      <c r="G1710" s="3" t="s">
        <v>2</v>
      </c>
      <c r="H1710" s="85">
        <v>1</v>
      </c>
      <c r="I1710" s="83">
        <v>12.41</v>
      </c>
      <c r="J1710" s="83">
        <v>12.41</v>
      </c>
    </row>
    <row r="1711" spans="1:10" ht="26.4" x14ac:dyDescent="0.25">
      <c r="A1711" s="125" t="s">
        <v>719</v>
      </c>
      <c r="B1711" s="86" t="s">
        <v>1221</v>
      </c>
      <c r="C1711" s="125" t="s">
        <v>251</v>
      </c>
      <c r="D1711" s="125" t="s">
        <v>1222</v>
      </c>
      <c r="E1711" s="152" t="s">
        <v>4</v>
      </c>
      <c r="F1711" s="152"/>
      <c r="G1711" s="87" t="s">
        <v>5</v>
      </c>
      <c r="H1711" s="88">
        <v>0.14299999999999999</v>
      </c>
      <c r="I1711" s="89">
        <v>16.489999999999998</v>
      </c>
      <c r="J1711" s="89">
        <v>2.35</v>
      </c>
    </row>
    <row r="1712" spans="1:10" ht="26.4" x14ac:dyDescent="0.25">
      <c r="A1712" s="125" t="s">
        <v>719</v>
      </c>
      <c r="B1712" s="86" t="s">
        <v>756</v>
      </c>
      <c r="C1712" s="125" t="s">
        <v>251</v>
      </c>
      <c r="D1712" s="125" t="s">
        <v>757</v>
      </c>
      <c r="E1712" s="152" t="s">
        <v>4</v>
      </c>
      <c r="F1712" s="152"/>
      <c r="G1712" s="87" t="s">
        <v>5</v>
      </c>
      <c r="H1712" s="88">
        <v>0.14299999999999999</v>
      </c>
      <c r="I1712" s="89">
        <v>21.06</v>
      </c>
      <c r="J1712" s="89">
        <v>3.01</v>
      </c>
    </row>
    <row r="1713" spans="1:10" ht="26.4" x14ac:dyDescent="0.25">
      <c r="A1713" s="123" t="s">
        <v>758</v>
      </c>
      <c r="B1713" s="92" t="s">
        <v>1245</v>
      </c>
      <c r="C1713" s="123" t="s">
        <v>251</v>
      </c>
      <c r="D1713" s="123" t="s">
        <v>1246</v>
      </c>
      <c r="E1713" s="150" t="s">
        <v>10</v>
      </c>
      <c r="F1713" s="150"/>
      <c r="G1713" s="93" t="s">
        <v>2</v>
      </c>
      <c r="H1713" s="94">
        <v>1</v>
      </c>
      <c r="I1713" s="95">
        <v>7.05</v>
      </c>
      <c r="J1713" s="95">
        <v>7.05</v>
      </c>
    </row>
    <row r="1714" spans="1:10" x14ac:dyDescent="0.25">
      <c r="A1714" s="126"/>
      <c r="B1714" s="126"/>
      <c r="C1714" s="126"/>
      <c r="D1714" s="126"/>
      <c r="E1714" s="126" t="s">
        <v>740</v>
      </c>
      <c r="F1714" s="90">
        <v>1.7605966204097045</v>
      </c>
      <c r="G1714" s="126" t="s">
        <v>741</v>
      </c>
      <c r="H1714" s="90">
        <v>1.97</v>
      </c>
      <c r="I1714" s="126" t="s">
        <v>742</v>
      </c>
      <c r="J1714" s="90">
        <v>3.73</v>
      </c>
    </row>
    <row r="1715" spans="1:10" x14ac:dyDescent="0.25">
      <c r="A1715" s="126"/>
      <c r="B1715" s="126"/>
      <c r="C1715" s="126"/>
      <c r="D1715" s="126"/>
      <c r="E1715" s="126" t="s">
        <v>743</v>
      </c>
      <c r="F1715" s="90">
        <v>2.52</v>
      </c>
      <c r="G1715" s="126"/>
      <c r="H1715" s="149" t="s">
        <v>744</v>
      </c>
      <c r="I1715" s="149"/>
      <c r="J1715" s="90">
        <v>14.93</v>
      </c>
    </row>
    <row r="1716" spans="1:10" ht="14.4" thickBot="1" x14ac:dyDescent="0.3">
      <c r="A1716" s="119"/>
      <c r="B1716" s="119"/>
      <c r="C1716" s="119"/>
      <c r="D1716" s="119"/>
      <c r="E1716" s="119"/>
      <c r="F1716" s="119"/>
      <c r="G1716" s="119" t="s">
        <v>745</v>
      </c>
      <c r="H1716" s="91">
        <v>153</v>
      </c>
      <c r="I1716" s="119" t="s">
        <v>746</v>
      </c>
      <c r="J1716" s="120">
        <v>2284.29</v>
      </c>
    </row>
    <row r="1717" spans="1:10" ht="14.4" thickTop="1" x14ac:dyDescent="0.25">
      <c r="A1717" s="4"/>
      <c r="B1717" s="4"/>
      <c r="C1717" s="4"/>
      <c r="D1717" s="4"/>
      <c r="E1717" s="4"/>
      <c r="F1717" s="4"/>
      <c r="G1717" s="4"/>
      <c r="H1717" s="4"/>
      <c r="I1717" s="4"/>
      <c r="J1717" s="4"/>
    </row>
    <row r="1718" spans="1:10" x14ac:dyDescent="0.25">
      <c r="A1718" s="117" t="s">
        <v>577</v>
      </c>
      <c r="B1718" s="97" t="s">
        <v>1</v>
      </c>
      <c r="C1718" s="117" t="s">
        <v>206</v>
      </c>
      <c r="D1718" s="117" t="s">
        <v>0</v>
      </c>
      <c r="E1718" s="141" t="s">
        <v>3</v>
      </c>
      <c r="F1718" s="141"/>
      <c r="G1718" s="98" t="s">
        <v>207</v>
      </c>
      <c r="H1718" s="97" t="s">
        <v>208</v>
      </c>
      <c r="I1718" s="97" t="s">
        <v>209</v>
      </c>
      <c r="J1718" s="97" t="s">
        <v>167</v>
      </c>
    </row>
    <row r="1719" spans="1:10" ht="26.4" x14ac:dyDescent="0.25">
      <c r="A1719" s="124" t="s">
        <v>717</v>
      </c>
      <c r="B1719" s="2" t="s">
        <v>578</v>
      </c>
      <c r="C1719" s="124" t="s">
        <v>251</v>
      </c>
      <c r="D1719" s="124" t="s">
        <v>579</v>
      </c>
      <c r="E1719" s="151" t="s">
        <v>753</v>
      </c>
      <c r="F1719" s="151"/>
      <c r="G1719" s="3" t="s">
        <v>2</v>
      </c>
      <c r="H1719" s="85">
        <v>1</v>
      </c>
      <c r="I1719" s="83">
        <v>48.95</v>
      </c>
      <c r="J1719" s="83">
        <v>48.95</v>
      </c>
    </row>
    <row r="1720" spans="1:10" ht="39.6" x14ac:dyDescent="0.25">
      <c r="A1720" s="125" t="s">
        <v>719</v>
      </c>
      <c r="B1720" s="86" t="s">
        <v>1233</v>
      </c>
      <c r="C1720" s="125" t="s">
        <v>251</v>
      </c>
      <c r="D1720" s="125" t="s">
        <v>1234</v>
      </c>
      <c r="E1720" s="152" t="s">
        <v>753</v>
      </c>
      <c r="F1720" s="152"/>
      <c r="G1720" s="87" t="s">
        <v>2</v>
      </c>
      <c r="H1720" s="88">
        <v>1</v>
      </c>
      <c r="I1720" s="89">
        <v>7.12</v>
      </c>
      <c r="J1720" s="89">
        <v>7.12</v>
      </c>
    </row>
    <row r="1721" spans="1:10" ht="26.4" x14ac:dyDescent="0.25">
      <c r="A1721" s="125" t="s">
        <v>719</v>
      </c>
      <c r="B1721" s="86" t="s">
        <v>1247</v>
      </c>
      <c r="C1721" s="125" t="s">
        <v>251</v>
      </c>
      <c r="D1721" s="125" t="s">
        <v>1248</v>
      </c>
      <c r="E1721" s="152" t="s">
        <v>753</v>
      </c>
      <c r="F1721" s="152"/>
      <c r="G1721" s="87" t="s">
        <v>2</v>
      </c>
      <c r="H1721" s="88">
        <v>1</v>
      </c>
      <c r="I1721" s="89">
        <v>41.83</v>
      </c>
      <c r="J1721" s="89">
        <v>41.83</v>
      </c>
    </row>
    <row r="1722" spans="1:10" x14ac:dyDescent="0.25">
      <c r="A1722" s="126"/>
      <c r="B1722" s="126"/>
      <c r="C1722" s="126"/>
      <c r="D1722" s="126"/>
      <c r="E1722" s="126" t="s">
        <v>740</v>
      </c>
      <c r="F1722" s="90">
        <v>7.7409610000000004</v>
      </c>
      <c r="G1722" s="126" t="s">
        <v>741</v>
      </c>
      <c r="H1722" s="90">
        <v>8.66</v>
      </c>
      <c r="I1722" s="126" t="s">
        <v>742</v>
      </c>
      <c r="J1722" s="90">
        <v>16.399999999999999</v>
      </c>
    </row>
    <row r="1723" spans="1:10" x14ac:dyDescent="0.25">
      <c r="A1723" s="126"/>
      <c r="B1723" s="126"/>
      <c r="C1723" s="126"/>
      <c r="D1723" s="126"/>
      <c r="E1723" s="126" t="s">
        <v>743</v>
      </c>
      <c r="F1723" s="90">
        <v>9.9499999999999993</v>
      </c>
      <c r="G1723" s="126"/>
      <c r="H1723" s="149" t="s">
        <v>744</v>
      </c>
      <c r="I1723" s="149"/>
      <c r="J1723" s="90">
        <v>58.9</v>
      </c>
    </row>
    <row r="1724" spans="1:10" ht="14.4" thickBot="1" x14ac:dyDescent="0.3">
      <c r="A1724" s="119"/>
      <c r="B1724" s="119"/>
      <c r="C1724" s="119"/>
      <c r="D1724" s="119"/>
      <c r="E1724" s="119"/>
      <c r="F1724" s="119"/>
      <c r="G1724" s="119" t="s">
        <v>745</v>
      </c>
      <c r="H1724" s="91">
        <v>56</v>
      </c>
      <c r="I1724" s="119" t="s">
        <v>746</v>
      </c>
      <c r="J1724" s="120">
        <v>3298.4</v>
      </c>
    </row>
    <row r="1725" spans="1:10" ht="14.4" thickTop="1" x14ac:dyDescent="0.25">
      <c r="A1725" s="4"/>
      <c r="B1725" s="4"/>
      <c r="C1725" s="4"/>
      <c r="D1725" s="4"/>
      <c r="E1725" s="4"/>
      <c r="F1725" s="4"/>
      <c r="G1725" s="4"/>
      <c r="H1725" s="4"/>
      <c r="I1725" s="4"/>
      <c r="J1725" s="4"/>
    </row>
    <row r="1726" spans="1:10" x14ac:dyDescent="0.25">
      <c r="A1726" s="117" t="s">
        <v>580</v>
      </c>
      <c r="B1726" s="97" t="s">
        <v>1</v>
      </c>
      <c r="C1726" s="117" t="s">
        <v>206</v>
      </c>
      <c r="D1726" s="117" t="s">
        <v>0</v>
      </c>
      <c r="E1726" s="141" t="s">
        <v>3</v>
      </c>
      <c r="F1726" s="141"/>
      <c r="G1726" s="98" t="s">
        <v>207</v>
      </c>
      <c r="H1726" s="97" t="s">
        <v>208</v>
      </c>
      <c r="I1726" s="97" t="s">
        <v>209</v>
      </c>
      <c r="J1726" s="97" t="s">
        <v>167</v>
      </c>
    </row>
    <row r="1727" spans="1:10" ht="39.6" x14ac:dyDescent="0.25">
      <c r="A1727" s="124" t="s">
        <v>717</v>
      </c>
      <c r="B1727" s="2" t="s">
        <v>581</v>
      </c>
      <c r="C1727" s="124" t="s">
        <v>251</v>
      </c>
      <c r="D1727" s="124" t="s">
        <v>582</v>
      </c>
      <c r="E1727" s="151" t="s">
        <v>753</v>
      </c>
      <c r="F1727" s="151"/>
      <c r="G1727" s="3" t="s">
        <v>2</v>
      </c>
      <c r="H1727" s="85">
        <v>1</v>
      </c>
      <c r="I1727" s="83">
        <v>39.81</v>
      </c>
      <c r="J1727" s="83">
        <v>39.81</v>
      </c>
    </row>
    <row r="1728" spans="1:10" ht="39.6" x14ac:dyDescent="0.25">
      <c r="A1728" s="125" t="s">
        <v>719</v>
      </c>
      <c r="B1728" s="86" t="s">
        <v>1233</v>
      </c>
      <c r="C1728" s="125" t="s">
        <v>251</v>
      </c>
      <c r="D1728" s="125" t="s">
        <v>1234</v>
      </c>
      <c r="E1728" s="152" t="s">
        <v>753</v>
      </c>
      <c r="F1728" s="152"/>
      <c r="G1728" s="87" t="s">
        <v>2</v>
      </c>
      <c r="H1728" s="88">
        <v>1</v>
      </c>
      <c r="I1728" s="89">
        <v>7.12</v>
      </c>
      <c r="J1728" s="89">
        <v>7.12</v>
      </c>
    </row>
    <row r="1729" spans="1:10" ht="39.6" x14ac:dyDescent="0.25">
      <c r="A1729" s="125" t="s">
        <v>719</v>
      </c>
      <c r="B1729" s="86" t="s">
        <v>1249</v>
      </c>
      <c r="C1729" s="125" t="s">
        <v>251</v>
      </c>
      <c r="D1729" s="125" t="s">
        <v>1250</v>
      </c>
      <c r="E1729" s="152" t="s">
        <v>753</v>
      </c>
      <c r="F1729" s="152"/>
      <c r="G1729" s="87" t="s">
        <v>2</v>
      </c>
      <c r="H1729" s="88">
        <v>1</v>
      </c>
      <c r="I1729" s="89">
        <v>32.69</v>
      </c>
      <c r="J1729" s="89">
        <v>32.69</v>
      </c>
    </row>
    <row r="1730" spans="1:10" x14ac:dyDescent="0.25">
      <c r="A1730" s="126"/>
      <c r="B1730" s="126"/>
      <c r="C1730" s="126"/>
      <c r="D1730" s="126"/>
      <c r="E1730" s="126" t="s">
        <v>740</v>
      </c>
      <c r="F1730" s="90">
        <v>6.7166997000000004</v>
      </c>
      <c r="G1730" s="126" t="s">
        <v>741</v>
      </c>
      <c r="H1730" s="90">
        <v>7.51</v>
      </c>
      <c r="I1730" s="126" t="s">
        <v>742</v>
      </c>
      <c r="J1730" s="90">
        <v>14.23</v>
      </c>
    </row>
    <row r="1731" spans="1:10" x14ac:dyDescent="0.25">
      <c r="A1731" s="126"/>
      <c r="B1731" s="126"/>
      <c r="C1731" s="126"/>
      <c r="D1731" s="126"/>
      <c r="E1731" s="126" t="s">
        <v>743</v>
      </c>
      <c r="F1731" s="90">
        <v>8.09</v>
      </c>
      <c r="G1731" s="126"/>
      <c r="H1731" s="149" t="s">
        <v>744</v>
      </c>
      <c r="I1731" s="149"/>
      <c r="J1731" s="90">
        <v>47.9</v>
      </c>
    </row>
    <row r="1732" spans="1:10" ht="14.4" thickBot="1" x14ac:dyDescent="0.3">
      <c r="A1732" s="119"/>
      <c r="B1732" s="119"/>
      <c r="C1732" s="119"/>
      <c r="D1732" s="119"/>
      <c r="E1732" s="119"/>
      <c r="F1732" s="119"/>
      <c r="G1732" s="119" t="s">
        <v>745</v>
      </c>
      <c r="H1732" s="91">
        <v>30</v>
      </c>
      <c r="I1732" s="119" t="s">
        <v>746</v>
      </c>
      <c r="J1732" s="120">
        <v>1437</v>
      </c>
    </row>
    <row r="1733" spans="1:10" ht="14.4" thickTop="1" x14ac:dyDescent="0.25">
      <c r="A1733" s="4"/>
      <c r="B1733" s="4"/>
      <c r="C1733" s="4"/>
      <c r="D1733" s="4"/>
      <c r="E1733" s="4"/>
      <c r="F1733" s="4"/>
      <c r="G1733" s="4"/>
      <c r="H1733" s="4"/>
      <c r="I1733" s="4"/>
      <c r="J1733" s="4"/>
    </row>
    <row r="1734" spans="1:10" x14ac:dyDescent="0.25">
      <c r="A1734" s="117" t="s">
        <v>583</v>
      </c>
      <c r="B1734" s="97" t="s">
        <v>1</v>
      </c>
      <c r="C1734" s="117" t="s">
        <v>206</v>
      </c>
      <c r="D1734" s="117" t="s">
        <v>0</v>
      </c>
      <c r="E1734" s="141" t="s">
        <v>3</v>
      </c>
      <c r="F1734" s="141"/>
      <c r="G1734" s="98" t="s">
        <v>207</v>
      </c>
      <c r="H1734" s="97" t="s">
        <v>208</v>
      </c>
      <c r="I1734" s="97" t="s">
        <v>209</v>
      </c>
      <c r="J1734" s="97" t="s">
        <v>167</v>
      </c>
    </row>
    <row r="1735" spans="1:10" ht="39.6" x14ac:dyDescent="0.25">
      <c r="A1735" s="124" t="s">
        <v>717</v>
      </c>
      <c r="B1735" s="2" t="s">
        <v>584</v>
      </c>
      <c r="C1735" s="124" t="s">
        <v>251</v>
      </c>
      <c r="D1735" s="124" t="s">
        <v>585</v>
      </c>
      <c r="E1735" s="151" t="s">
        <v>753</v>
      </c>
      <c r="F1735" s="151"/>
      <c r="G1735" s="3" t="s">
        <v>230</v>
      </c>
      <c r="H1735" s="85">
        <v>1</v>
      </c>
      <c r="I1735" s="83">
        <v>6.28</v>
      </c>
      <c r="J1735" s="83">
        <v>6.28</v>
      </c>
    </row>
    <row r="1736" spans="1:10" ht="26.4" x14ac:dyDescent="0.25">
      <c r="A1736" s="125" t="s">
        <v>719</v>
      </c>
      <c r="B1736" s="86" t="s">
        <v>1221</v>
      </c>
      <c r="C1736" s="125" t="s">
        <v>251</v>
      </c>
      <c r="D1736" s="125" t="s">
        <v>1222</v>
      </c>
      <c r="E1736" s="152" t="s">
        <v>4</v>
      </c>
      <c r="F1736" s="152"/>
      <c r="G1736" s="87" t="s">
        <v>5</v>
      </c>
      <c r="H1736" s="88">
        <v>8.6999999999999994E-2</v>
      </c>
      <c r="I1736" s="89">
        <v>16.489999999999998</v>
      </c>
      <c r="J1736" s="89">
        <v>1.43</v>
      </c>
    </row>
    <row r="1737" spans="1:10" ht="26.4" x14ac:dyDescent="0.25">
      <c r="A1737" s="125" t="s">
        <v>719</v>
      </c>
      <c r="B1737" s="86" t="s">
        <v>756</v>
      </c>
      <c r="C1737" s="125" t="s">
        <v>251</v>
      </c>
      <c r="D1737" s="125" t="s">
        <v>757</v>
      </c>
      <c r="E1737" s="152" t="s">
        <v>4</v>
      </c>
      <c r="F1737" s="152"/>
      <c r="G1737" s="87" t="s">
        <v>5</v>
      </c>
      <c r="H1737" s="88">
        <v>8.6999999999999994E-2</v>
      </c>
      <c r="I1737" s="89">
        <v>21.06</v>
      </c>
      <c r="J1737" s="89">
        <v>1.83</v>
      </c>
    </row>
    <row r="1738" spans="1:10" ht="26.4" x14ac:dyDescent="0.25">
      <c r="A1738" s="123" t="s">
        <v>758</v>
      </c>
      <c r="B1738" s="92" t="s">
        <v>868</v>
      </c>
      <c r="C1738" s="123" t="s">
        <v>251</v>
      </c>
      <c r="D1738" s="123" t="s">
        <v>869</v>
      </c>
      <c r="E1738" s="150" t="s">
        <v>10</v>
      </c>
      <c r="F1738" s="150"/>
      <c r="G1738" s="93" t="s">
        <v>301</v>
      </c>
      <c r="H1738" s="94">
        <v>1.8E-3</v>
      </c>
      <c r="I1738" s="95">
        <v>23.17</v>
      </c>
      <c r="J1738" s="95">
        <v>0.04</v>
      </c>
    </row>
    <row r="1739" spans="1:10" ht="26.4" x14ac:dyDescent="0.25">
      <c r="A1739" s="123" t="s">
        <v>758</v>
      </c>
      <c r="B1739" s="92" t="s">
        <v>1251</v>
      </c>
      <c r="C1739" s="123" t="s">
        <v>251</v>
      </c>
      <c r="D1739" s="123" t="s">
        <v>1252</v>
      </c>
      <c r="E1739" s="150" t="s">
        <v>10</v>
      </c>
      <c r="F1739" s="150"/>
      <c r="G1739" s="93" t="s">
        <v>230</v>
      </c>
      <c r="H1739" s="94">
        <v>1.1000000000000001</v>
      </c>
      <c r="I1739" s="95">
        <v>2.71</v>
      </c>
      <c r="J1739" s="95">
        <v>2.98</v>
      </c>
    </row>
    <row r="1740" spans="1:10" x14ac:dyDescent="0.25">
      <c r="A1740" s="126"/>
      <c r="B1740" s="126"/>
      <c r="C1740" s="126"/>
      <c r="D1740" s="126"/>
      <c r="E1740" s="126" t="s">
        <v>740</v>
      </c>
      <c r="F1740" s="90">
        <v>1.0667421882375154</v>
      </c>
      <c r="G1740" s="126" t="s">
        <v>741</v>
      </c>
      <c r="H1740" s="90">
        <v>1.19</v>
      </c>
      <c r="I1740" s="126" t="s">
        <v>742</v>
      </c>
      <c r="J1740" s="90">
        <v>2.2599999999999998</v>
      </c>
    </row>
    <row r="1741" spans="1:10" x14ac:dyDescent="0.25">
      <c r="A1741" s="126"/>
      <c r="B1741" s="126"/>
      <c r="C1741" s="126"/>
      <c r="D1741" s="126"/>
      <c r="E1741" s="126" t="s">
        <v>743</v>
      </c>
      <c r="F1741" s="90">
        <v>1.27</v>
      </c>
      <c r="G1741" s="126"/>
      <c r="H1741" s="149" t="s">
        <v>744</v>
      </c>
      <c r="I1741" s="149"/>
      <c r="J1741" s="90">
        <v>7.55</v>
      </c>
    </row>
    <row r="1742" spans="1:10" ht="14.4" thickBot="1" x14ac:dyDescent="0.3">
      <c r="A1742" s="119"/>
      <c r="B1742" s="119"/>
      <c r="C1742" s="119"/>
      <c r="D1742" s="119"/>
      <c r="E1742" s="119"/>
      <c r="F1742" s="119"/>
      <c r="G1742" s="119" t="s">
        <v>745</v>
      </c>
      <c r="H1742" s="91">
        <v>1716.28</v>
      </c>
      <c r="I1742" s="119" t="s">
        <v>746</v>
      </c>
      <c r="J1742" s="120">
        <v>12957.91</v>
      </c>
    </row>
    <row r="1743" spans="1:10" ht="14.4" thickTop="1" x14ac:dyDescent="0.25">
      <c r="A1743" s="4"/>
      <c r="B1743" s="4"/>
      <c r="C1743" s="4"/>
      <c r="D1743" s="4"/>
      <c r="E1743" s="4"/>
      <c r="F1743" s="4"/>
      <c r="G1743" s="4"/>
      <c r="H1743" s="4"/>
      <c r="I1743" s="4"/>
      <c r="J1743" s="4"/>
    </row>
    <row r="1744" spans="1:10" x14ac:dyDescent="0.25">
      <c r="A1744" s="117" t="s">
        <v>586</v>
      </c>
      <c r="B1744" s="97" t="s">
        <v>1</v>
      </c>
      <c r="C1744" s="117" t="s">
        <v>206</v>
      </c>
      <c r="D1744" s="117" t="s">
        <v>0</v>
      </c>
      <c r="E1744" s="141" t="s">
        <v>3</v>
      </c>
      <c r="F1744" s="141"/>
      <c r="G1744" s="98" t="s">
        <v>207</v>
      </c>
      <c r="H1744" s="97" t="s">
        <v>208</v>
      </c>
      <c r="I1744" s="97" t="s">
        <v>209</v>
      </c>
      <c r="J1744" s="97" t="s">
        <v>167</v>
      </c>
    </row>
    <row r="1745" spans="1:10" ht="39.6" x14ac:dyDescent="0.25">
      <c r="A1745" s="124" t="s">
        <v>717</v>
      </c>
      <c r="B1745" s="2" t="s">
        <v>581</v>
      </c>
      <c r="C1745" s="124" t="s">
        <v>251</v>
      </c>
      <c r="D1745" s="124" t="s">
        <v>582</v>
      </c>
      <c r="E1745" s="151" t="s">
        <v>753</v>
      </c>
      <c r="F1745" s="151"/>
      <c r="G1745" s="3" t="s">
        <v>2</v>
      </c>
      <c r="H1745" s="85">
        <v>1</v>
      </c>
      <c r="I1745" s="83">
        <v>39.81</v>
      </c>
      <c r="J1745" s="83">
        <v>39.81</v>
      </c>
    </row>
    <row r="1746" spans="1:10" ht="39.6" x14ac:dyDescent="0.25">
      <c r="A1746" s="125" t="s">
        <v>719</v>
      </c>
      <c r="B1746" s="86" t="s">
        <v>1233</v>
      </c>
      <c r="C1746" s="125" t="s">
        <v>251</v>
      </c>
      <c r="D1746" s="125" t="s">
        <v>1234</v>
      </c>
      <c r="E1746" s="152" t="s">
        <v>753</v>
      </c>
      <c r="F1746" s="152"/>
      <c r="G1746" s="87" t="s">
        <v>2</v>
      </c>
      <c r="H1746" s="88">
        <v>1</v>
      </c>
      <c r="I1746" s="89">
        <v>7.12</v>
      </c>
      <c r="J1746" s="89">
        <v>7.12</v>
      </c>
    </row>
    <row r="1747" spans="1:10" ht="39.6" x14ac:dyDescent="0.25">
      <c r="A1747" s="125" t="s">
        <v>719</v>
      </c>
      <c r="B1747" s="86" t="s">
        <v>1249</v>
      </c>
      <c r="C1747" s="125" t="s">
        <v>251</v>
      </c>
      <c r="D1747" s="125" t="s">
        <v>1250</v>
      </c>
      <c r="E1747" s="152" t="s">
        <v>753</v>
      </c>
      <c r="F1747" s="152"/>
      <c r="G1747" s="87" t="s">
        <v>2</v>
      </c>
      <c r="H1747" s="88">
        <v>1</v>
      </c>
      <c r="I1747" s="89">
        <v>32.69</v>
      </c>
      <c r="J1747" s="89">
        <v>32.69</v>
      </c>
    </row>
    <row r="1748" spans="1:10" x14ac:dyDescent="0.25">
      <c r="A1748" s="126"/>
      <c r="B1748" s="126"/>
      <c r="C1748" s="126"/>
      <c r="D1748" s="126"/>
      <c r="E1748" s="126" t="s">
        <v>740</v>
      </c>
      <c r="F1748" s="90">
        <v>6.7166997000000004</v>
      </c>
      <c r="G1748" s="126" t="s">
        <v>741</v>
      </c>
      <c r="H1748" s="90">
        <v>7.51</v>
      </c>
      <c r="I1748" s="126" t="s">
        <v>742</v>
      </c>
      <c r="J1748" s="90">
        <v>14.23</v>
      </c>
    </row>
    <row r="1749" spans="1:10" x14ac:dyDescent="0.25">
      <c r="A1749" s="126"/>
      <c r="B1749" s="126"/>
      <c r="C1749" s="126"/>
      <c r="D1749" s="126"/>
      <c r="E1749" s="126" t="s">
        <v>743</v>
      </c>
      <c r="F1749" s="90">
        <v>8.09</v>
      </c>
      <c r="G1749" s="126"/>
      <c r="H1749" s="149" t="s">
        <v>744</v>
      </c>
      <c r="I1749" s="149"/>
      <c r="J1749" s="90">
        <v>47.9</v>
      </c>
    </row>
    <row r="1750" spans="1:10" ht="14.4" thickBot="1" x14ac:dyDescent="0.3">
      <c r="A1750" s="119"/>
      <c r="B1750" s="119"/>
      <c r="C1750" s="119"/>
      <c r="D1750" s="119"/>
      <c r="E1750" s="119"/>
      <c r="F1750" s="119"/>
      <c r="G1750" s="119" t="s">
        <v>745</v>
      </c>
      <c r="H1750" s="91">
        <v>95</v>
      </c>
      <c r="I1750" s="119" t="s">
        <v>746</v>
      </c>
      <c r="J1750" s="120">
        <v>4550.5</v>
      </c>
    </row>
    <row r="1751" spans="1:10" ht="14.4" thickTop="1" x14ac:dyDescent="0.25">
      <c r="A1751" s="4"/>
      <c r="B1751" s="4"/>
      <c r="C1751" s="4"/>
      <c r="D1751" s="4"/>
      <c r="E1751" s="4"/>
      <c r="F1751" s="4"/>
      <c r="G1751" s="4"/>
      <c r="H1751" s="4"/>
      <c r="I1751" s="4"/>
      <c r="J1751" s="4"/>
    </row>
    <row r="1752" spans="1:10" x14ac:dyDescent="0.25">
      <c r="A1752" s="117" t="s">
        <v>587</v>
      </c>
      <c r="B1752" s="97" t="s">
        <v>1</v>
      </c>
      <c r="C1752" s="117" t="s">
        <v>206</v>
      </c>
      <c r="D1752" s="117" t="s">
        <v>0</v>
      </c>
      <c r="E1752" s="141" t="s">
        <v>3</v>
      </c>
      <c r="F1752" s="141"/>
      <c r="G1752" s="98" t="s">
        <v>207</v>
      </c>
      <c r="H1752" s="97" t="s">
        <v>208</v>
      </c>
      <c r="I1752" s="97" t="s">
        <v>209</v>
      </c>
      <c r="J1752" s="97" t="s">
        <v>167</v>
      </c>
    </row>
    <row r="1753" spans="1:10" ht="39.6" x14ac:dyDescent="0.25">
      <c r="A1753" s="124" t="s">
        <v>717</v>
      </c>
      <c r="B1753" s="2" t="s">
        <v>588</v>
      </c>
      <c r="C1753" s="124" t="s">
        <v>251</v>
      </c>
      <c r="D1753" s="124" t="s">
        <v>589</v>
      </c>
      <c r="E1753" s="151" t="s">
        <v>753</v>
      </c>
      <c r="F1753" s="151"/>
      <c r="G1753" s="3" t="s">
        <v>2</v>
      </c>
      <c r="H1753" s="85">
        <v>1</v>
      </c>
      <c r="I1753" s="83">
        <v>738.47</v>
      </c>
      <c r="J1753" s="83">
        <v>738.47</v>
      </c>
    </row>
    <row r="1754" spans="1:10" ht="39.6" x14ac:dyDescent="0.25">
      <c r="A1754" s="125" t="s">
        <v>719</v>
      </c>
      <c r="B1754" s="86" t="s">
        <v>1253</v>
      </c>
      <c r="C1754" s="125" t="s">
        <v>251</v>
      </c>
      <c r="D1754" s="125" t="s">
        <v>1254</v>
      </c>
      <c r="E1754" s="152" t="s">
        <v>4</v>
      </c>
      <c r="F1754" s="152"/>
      <c r="G1754" s="87" t="s">
        <v>261</v>
      </c>
      <c r="H1754" s="88">
        <v>1.9199999999999998E-2</v>
      </c>
      <c r="I1754" s="89">
        <v>550.91</v>
      </c>
      <c r="J1754" s="89">
        <v>10.57</v>
      </c>
    </row>
    <row r="1755" spans="1:10" ht="26.4" x14ac:dyDescent="0.25">
      <c r="A1755" s="125" t="s">
        <v>719</v>
      </c>
      <c r="B1755" s="86" t="s">
        <v>1221</v>
      </c>
      <c r="C1755" s="125" t="s">
        <v>251</v>
      </c>
      <c r="D1755" s="125" t="s">
        <v>1222</v>
      </c>
      <c r="E1755" s="152" t="s">
        <v>4</v>
      </c>
      <c r="F1755" s="152"/>
      <c r="G1755" s="87" t="s">
        <v>5</v>
      </c>
      <c r="H1755" s="88">
        <v>0.63370000000000004</v>
      </c>
      <c r="I1755" s="89">
        <v>16.489999999999998</v>
      </c>
      <c r="J1755" s="89">
        <v>10.44</v>
      </c>
    </row>
    <row r="1756" spans="1:10" ht="26.4" x14ac:dyDescent="0.25">
      <c r="A1756" s="125" t="s">
        <v>719</v>
      </c>
      <c r="B1756" s="86" t="s">
        <v>756</v>
      </c>
      <c r="C1756" s="125" t="s">
        <v>251</v>
      </c>
      <c r="D1756" s="125" t="s">
        <v>757</v>
      </c>
      <c r="E1756" s="152" t="s">
        <v>4</v>
      </c>
      <c r="F1756" s="152"/>
      <c r="G1756" s="87" t="s">
        <v>5</v>
      </c>
      <c r="H1756" s="88">
        <v>0.63370000000000004</v>
      </c>
      <c r="I1756" s="89">
        <v>21.06</v>
      </c>
      <c r="J1756" s="89">
        <v>13.34</v>
      </c>
    </row>
    <row r="1757" spans="1:10" ht="39.6" x14ac:dyDescent="0.25">
      <c r="A1757" s="123" t="s">
        <v>758</v>
      </c>
      <c r="B1757" s="92" t="s">
        <v>1255</v>
      </c>
      <c r="C1757" s="123" t="s">
        <v>251</v>
      </c>
      <c r="D1757" s="123" t="s">
        <v>1256</v>
      </c>
      <c r="E1757" s="150" t="s">
        <v>10</v>
      </c>
      <c r="F1757" s="150"/>
      <c r="G1757" s="93" t="s">
        <v>2</v>
      </c>
      <c r="H1757" s="94">
        <v>1</v>
      </c>
      <c r="I1757" s="95">
        <v>704.12</v>
      </c>
      <c r="J1757" s="95">
        <v>704.12</v>
      </c>
    </row>
    <row r="1758" spans="1:10" x14ac:dyDescent="0.25">
      <c r="A1758" s="126"/>
      <c r="B1758" s="126"/>
      <c r="C1758" s="126"/>
      <c r="D1758" s="126"/>
      <c r="E1758" s="126" t="s">
        <v>740</v>
      </c>
      <c r="F1758" s="90">
        <v>8.9115453601434904</v>
      </c>
      <c r="G1758" s="126" t="s">
        <v>741</v>
      </c>
      <c r="H1758" s="90">
        <v>9.9700000000000006</v>
      </c>
      <c r="I1758" s="126" t="s">
        <v>742</v>
      </c>
      <c r="J1758" s="90">
        <v>18.88</v>
      </c>
    </row>
    <row r="1759" spans="1:10" x14ac:dyDescent="0.25">
      <c r="A1759" s="126"/>
      <c r="B1759" s="126"/>
      <c r="C1759" s="126"/>
      <c r="D1759" s="126"/>
      <c r="E1759" s="126" t="s">
        <v>743</v>
      </c>
      <c r="F1759" s="90">
        <v>150.19999999999999</v>
      </c>
      <c r="G1759" s="126"/>
      <c r="H1759" s="149" t="s">
        <v>744</v>
      </c>
      <c r="I1759" s="149"/>
      <c r="J1759" s="90">
        <v>888.67</v>
      </c>
    </row>
    <row r="1760" spans="1:10" ht="14.4" thickBot="1" x14ac:dyDescent="0.3">
      <c r="A1760" s="119"/>
      <c r="B1760" s="119"/>
      <c r="C1760" s="119"/>
      <c r="D1760" s="119"/>
      <c r="E1760" s="119"/>
      <c r="F1760" s="119"/>
      <c r="G1760" s="119" t="s">
        <v>745</v>
      </c>
      <c r="H1760" s="91">
        <v>5</v>
      </c>
      <c r="I1760" s="119" t="s">
        <v>746</v>
      </c>
      <c r="J1760" s="120">
        <v>4443.3500000000004</v>
      </c>
    </row>
    <row r="1761" spans="1:10" ht="14.4" thickTop="1" x14ac:dyDescent="0.25">
      <c r="A1761" s="4"/>
      <c r="B1761" s="4"/>
      <c r="C1761" s="4"/>
      <c r="D1761" s="4"/>
      <c r="E1761" s="4"/>
      <c r="F1761" s="4"/>
      <c r="G1761" s="4"/>
      <c r="H1761" s="4"/>
      <c r="I1761" s="4"/>
      <c r="J1761" s="4"/>
    </row>
    <row r="1762" spans="1:10" x14ac:dyDescent="0.25">
      <c r="A1762" s="117" t="s">
        <v>590</v>
      </c>
      <c r="B1762" s="97" t="s">
        <v>1</v>
      </c>
      <c r="C1762" s="117" t="s">
        <v>206</v>
      </c>
      <c r="D1762" s="117" t="s">
        <v>0</v>
      </c>
      <c r="E1762" s="141" t="s">
        <v>3</v>
      </c>
      <c r="F1762" s="141"/>
      <c r="G1762" s="98" t="s">
        <v>207</v>
      </c>
      <c r="H1762" s="97" t="s">
        <v>208</v>
      </c>
      <c r="I1762" s="97" t="s">
        <v>209</v>
      </c>
      <c r="J1762" s="97" t="s">
        <v>167</v>
      </c>
    </row>
    <row r="1763" spans="1:10" ht="26.4" x14ac:dyDescent="0.25">
      <c r="A1763" s="124" t="s">
        <v>717</v>
      </c>
      <c r="B1763" s="2" t="s">
        <v>199</v>
      </c>
      <c r="C1763" s="124" t="s">
        <v>213</v>
      </c>
      <c r="D1763" s="124" t="s">
        <v>591</v>
      </c>
      <c r="E1763" s="151" t="s">
        <v>789</v>
      </c>
      <c r="F1763" s="151"/>
      <c r="G1763" s="3" t="s">
        <v>220</v>
      </c>
      <c r="H1763" s="85">
        <v>1</v>
      </c>
      <c r="I1763" s="83">
        <v>28.79</v>
      </c>
      <c r="J1763" s="83">
        <v>28.79</v>
      </c>
    </row>
    <row r="1764" spans="1:10" ht="26.4" x14ac:dyDescent="0.25">
      <c r="A1764" s="125" t="s">
        <v>719</v>
      </c>
      <c r="B1764" s="86" t="s">
        <v>756</v>
      </c>
      <c r="C1764" s="125" t="s">
        <v>251</v>
      </c>
      <c r="D1764" s="125" t="s">
        <v>757</v>
      </c>
      <c r="E1764" s="152" t="s">
        <v>4</v>
      </c>
      <c r="F1764" s="152"/>
      <c r="G1764" s="87" t="s">
        <v>5</v>
      </c>
      <c r="H1764" s="88">
        <v>0.34599999999999997</v>
      </c>
      <c r="I1764" s="89">
        <v>21.06</v>
      </c>
      <c r="J1764" s="89">
        <v>7.28</v>
      </c>
    </row>
    <row r="1765" spans="1:10" ht="26.4" x14ac:dyDescent="0.25">
      <c r="A1765" s="125" t="s">
        <v>719</v>
      </c>
      <c r="B1765" s="86" t="s">
        <v>755</v>
      </c>
      <c r="C1765" s="125" t="s">
        <v>251</v>
      </c>
      <c r="D1765" s="125" t="s">
        <v>9</v>
      </c>
      <c r="E1765" s="152" t="s">
        <v>4</v>
      </c>
      <c r="F1765" s="152"/>
      <c r="G1765" s="87" t="s">
        <v>5</v>
      </c>
      <c r="H1765" s="88">
        <v>0.34599999999999997</v>
      </c>
      <c r="I1765" s="89">
        <v>16.329999999999998</v>
      </c>
      <c r="J1765" s="89">
        <v>5.65</v>
      </c>
    </row>
    <row r="1766" spans="1:10" ht="26.4" x14ac:dyDescent="0.25">
      <c r="A1766" s="123" t="s">
        <v>758</v>
      </c>
      <c r="B1766" s="92" t="s">
        <v>1257</v>
      </c>
      <c r="C1766" s="123" t="s">
        <v>251</v>
      </c>
      <c r="D1766" s="123" t="s">
        <v>1258</v>
      </c>
      <c r="E1766" s="150" t="s">
        <v>10</v>
      </c>
      <c r="F1766" s="150"/>
      <c r="G1766" s="93" t="s">
        <v>2</v>
      </c>
      <c r="H1766" s="94">
        <v>1</v>
      </c>
      <c r="I1766" s="95">
        <v>15.86</v>
      </c>
      <c r="J1766" s="95">
        <v>15.86</v>
      </c>
    </row>
    <row r="1767" spans="1:10" x14ac:dyDescent="0.25">
      <c r="A1767" s="126"/>
      <c r="B1767" s="126"/>
      <c r="C1767" s="126"/>
      <c r="D1767" s="126"/>
      <c r="E1767" s="126" t="s">
        <v>740</v>
      </c>
      <c r="F1767" s="90">
        <v>4.2622486547720193</v>
      </c>
      <c r="G1767" s="126" t="s">
        <v>741</v>
      </c>
      <c r="H1767" s="90">
        <v>4.7699999999999996</v>
      </c>
      <c r="I1767" s="126" t="s">
        <v>742</v>
      </c>
      <c r="J1767" s="90">
        <v>9.0299999999999994</v>
      </c>
    </row>
    <row r="1768" spans="1:10" x14ac:dyDescent="0.25">
      <c r="A1768" s="126"/>
      <c r="B1768" s="126"/>
      <c r="C1768" s="126"/>
      <c r="D1768" s="126"/>
      <c r="E1768" s="126" t="s">
        <v>743</v>
      </c>
      <c r="F1768" s="90">
        <v>5.85</v>
      </c>
      <c r="G1768" s="126"/>
      <c r="H1768" s="149" t="s">
        <v>744</v>
      </c>
      <c r="I1768" s="149"/>
      <c r="J1768" s="90">
        <v>34.64</v>
      </c>
    </row>
    <row r="1769" spans="1:10" ht="14.4" thickBot="1" x14ac:dyDescent="0.3">
      <c r="A1769" s="119"/>
      <c r="B1769" s="119"/>
      <c r="C1769" s="119"/>
      <c r="D1769" s="119"/>
      <c r="E1769" s="119"/>
      <c r="F1769" s="119"/>
      <c r="G1769" s="119" t="s">
        <v>745</v>
      </c>
      <c r="H1769" s="91">
        <v>33</v>
      </c>
      <c r="I1769" s="119" t="s">
        <v>746</v>
      </c>
      <c r="J1769" s="120">
        <v>1143.1199999999999</v>
      </c>
    </row>
    <row r="1770" spans="1:10" ht="14.4" thickTop="1" x14ac:dyDescent="0.25">
      <c r="A1770" s="4"/>
      <c r="B1770" s="4"/>
      <c r="C1770" s="4"/>
      <c r="D1770" s="4"/>
      <c r="E1770" s="4"/>
      <c r="F1770" s="4"/>
      <c r="G1770" s="4"/>
      <c r="H1770" s="4"/>
      <c r="I1770" s="4"/>
      <c r="J1770" s="4"/>
    </row>
    <row r="1771" spans="1:10" x14ac:dyDescent="0.25">
      <c r="A1771" s="117" t="s">
        <v>592</v>
      </c>
      <c r="B1771" s="97" t="s">
        <v>1</v>
      </c>
      <c r="C1771" s="117" t="s">
        <v>206</v>
      </c>
      <c r="D1771" s="117" t="s">
        <v>0</v>
      </c>
      <c r="E1771" s="141" t="s">
        <v>3</v>
      </c>
      <c r="F1771" s="141"/>
      <c r="G1771" s="98" t="s">
        <v>207</v>
      </c>
      <c r="H1771" s="97" t="s">
        <v>208</v>
      </c>
      <c r="I1771" s="97" t="s">
        <v>209</v>
      </c>
      <c r="J1771" s="97" t="s">
        <v>167</v>
      </c>
    </row>
    <row r="1772" spans="1:10" ht="26.4" x14ac:dyDescent="0.25">
      <c r="A1772" s="124" t="s">
        <v>717</v>
      </c>
      <c r="B1772" s="2" t="s">
        <v>593</v>
      </c>
      <c r="C1772" s="124" t="s">
        <v>251</v>
      </c>
      <c r="D1772" s="124" t="s">
        <v>1699</v>
      </c>
      <c r="E1772" s="151" t="s">
        <v>753</v>
      </c>
      <c r="F1772" s="151"/>
      <c r="G1772" s="3" t="s">
        <v>2</v>
      </c>
      <c r="H1772" s="85">
        <v>1</v>
      </c>
      <c r="I1772" s="83">
        <v>13.34</v>
      </c>
      <c r="J1772" s="83">
        <v>13.34</v>
      </c>
    </row>
    <row r="1773" spans="1:10" ht="26.4" x14ac:dyDescent="0.25">
      <c r="A1773" s="125" t="s">
        <v>719</v>
      </c>
      <c r="B1773" s="86" t="s">
        <v>1221</v>
      </c>
      <c r="C1773" s="125" t="s">
        <v>251</v>
      </c>
      <c r="D1773" s="125" t="s">
        <v>1222</v>
      </c>
      <c r="E1773" s="152" t="s">
        <v>4</v>
      </c>
      <c r="F1773" s="152"/>
      <c r="G1773" s="87" t="s">
        <v>5</v>
      </c>
      <c r="H1773" s="88">
        <v>6.6299999999999998E-2</v>
      </c>
      <c r="I1773" s="89">
        <v>16.489999999999998</v>
      </c>
      <c r="J1773" s="89">
        <v>1.0900000000000001</v>
      </c>
    </row>
    <row r="1774" spans="1:10" ht="26.4" x14ac:dyDescent="0.25">
      <c r="A1774" s="125" t="s">
        <v>719</v>
      </c>
      <c r="B1774" s="86" t="s">
        <v>756</v>
      </c>
      <c r="C1774" s="125" t="s">
        <v>251</v>
      </c>
      <c r="D1774" s="125" t="s">
        <v>757</v>
      </c>
      <c r="E1774" s="152" t="s">
        <v>4</v>
      </c>
      <c r="F1774" s="152"/>
      <c r="G1774" s="87" t="s">
        <v>5</v>
      </c>
      <c r="H1774" s="88">
        <v>6.6299999999999998E-2</v>
      </c>
      <c r="I1774" s="89">
        <v>21.06</v>
      </c>
      <c r="J1774" s="89">
        <v>1.39</v>
      </c>
    </row>
    <row r="1775" spans="1:10" x14ac:dyDescent="0.25">
      <c r="A1775" s="123" t="s">
        <v>758</v>
      </c>
      <c r="B1775" s="92" t="s">
        <v>1259</v>
      </c>
      <c r="C1775" s="123" t="s">
        <v>251</v>
      </c>
      <c r="D1775" s="123" t="s">
        <v>1260</v>
      </c>
      <c r="E1775" s="150" t="s">
        <v>10</v>
      </c>
      <c r="F1775" s="150"/>
      <c r="G1775" s="93" t="s">
        <v>2</v>
      </c>
      <c r="H1775" s="94">
        <v>1</v>
      </c>
      <c r="I1775" s="95">
        <v>9.56</v>
      </c>
      <c r="J1775" s="95">
        <v>9.56</v>
      </c>
    </row>
    <row r="1776" spans="1:10" ht="26.4" x14ac:dyDescent="0.25">
      <c r="A1776" s="123" t="s">
        <v>758</v>
      </c>
      <c r="B1776" s="92" t="s">
        <v>1261</v>
      </c>
      <c r="C1776" s="123" t="s">
        <v>251</v>
      </c>
      <c r="D1776" s="123" t="s">
        <v>1262</v>
      </c>
      <c r="E1776" s="150" t="s">
        <v>10</v>
      </c>
      <c r="F1776" s="150"/>
      <c r="G1776" s="93" t="s">
        <v>2</v>
      </c>
      <c r="H1776" s="94">
        <v>1</v>
      </c>
      <c r="I1776" s="95">
        <v>1.3</v>
      </c>
      <c r="J1776" s="95">
        <v>1.3</v>
      </c>
    </row>
    <row r="1777" spans="1:10" x14ac:dyDescent="0.25">
      <c r="A1777" s="126"/>
      <c r="B1777" s="126"/>
      <c r="C1777" s="126"/>
      <c r="D1777" s="126"/>
      <c r="E1777" s="126" t="s">
        <v>740</v>
      </c>
      <c r="F1777" s="90">
        <v>0.81185688662324174</v>
      </c>
      <c r="G1777" s="126" t="s">
        <v>741</v>
      </c>
      <c r="H1777" s="90">
        <v>0.91</v>
      </c>
      <c r="I1777" s="126" t="s">
        <v>742</v>
      </c>
      <c r="J1777" s="90">
        <v>1.72</v>
      </c>
    </row>
    <row r="1778" spans="1:10" x14ac:dyDescent="0.25">
      <c r="A1778" s="126"/>
      <c r="B1778" s="126"/>
      <c r="C1778" s="126"/>
      <c r="D1778" s="126"/>
      <c r="E1778" s="126" t="s">
        <v>743</v>
      </c>
      <c r="F1778" s="90">
        <v>2.71</v>
      </c>
      <c r="G1778" s="126"/>
      <c r="H1778" s="149" t="s">
        <v>744</v>
      </c>
      <c r="I1778" s="149"/>
      <c r="J1778" s="90">
        <v>16.05</v>
      </c>
    </row>
    <row r="1779" spans="1:10" ht="14.4" thickBot="1" x14ac:dyDescent="0.3">
      <c r="A1779" s="119"/>
      <c r="B1779" s="119"/>
      <c r="C1779" s="119"/>
      <c r="D1779" s="119"/>
      <c r="E1779" s="119"/>
      <c r="F1779" s="119"/>
      <c r="G1779" s="119" t="s">
        <v>745</v>
      </c>
      <c r="H1779" s="91">
        <v>20</v>
      </c>
      <c r="I1779" s="119" t="s">
        <v>746</v>
      </c>
      <c r="J1779" s="120">
        <v>321</v>
      </c>
    </row>
    <row r="1780" spans="1:10" ht="14.4" thickTop="1" x14ac:dyDescent="0.25">
      <c r="A1780" s="4"/>
      <c r="B1780" s="4"/>
      <c r="C1780" s="4"/>
      <c r="D1780" s="4"/>
      <c r="E1780" s="4"/>
      <c r="F1780" s="4"/>
      <c r="G1780" s="4"/>
      <c r="H1780" s="4"/>
      <c r="I1780" s="4"/>
      <c r="J1780" s="4"/>
    </row>
    <row r="1781" spans="1:10" x14ac:dyDescent="0.25">
      <c r="A1781" s="117" t="s">
        <v>594</v>
      </c>
      <c r="B1781" s="97" t="s">
        <v>1</v>
      </c>
      <c r="C1781" s="117" t="s">
        <v>206</v>
      </c>
      <c r="D1781" s="117" t="s">
        <v>0</v>
      </c>
      <c r="E1781" s="141" t="s">
        <v>3</v>
      </c>
      <c r="F1781" s="141"/>
      <c r="G1781" s="98" t="s">
        <v>207</v>
      </c>
      <c r="H1781" s="97" t="s">
        <v>208</v>
      </c>
      <c r="I1781" s="97" t="s">
        <v>209</v>
      </c>
      <c r="J1781" s="97" t="s">
        <v>167</v>
      </c>
    </row>
    <row r="1782" spans="1:10" ht="26.4" x14ac:dyDescent="0.25">
      <c r="A1782" s="124" t="s">
        <v>717</v>
      </c>
      <c r="B1782" s="2" t="s">
        <v>595</v>
      </c>
      <c r="C1782" s="124" t="s">
        <v>251</v>
      </c>
      <c r="D1782" s="124" t="s">
        <v>579</v>
      </c>
      <c r="E1782" s="151" t="s">
        <v>753</v>
      </c>
      <c r="F1782" s="151"/>
      <c r="G1782" s="3" t="s">
        <v>2</v>
      </c>
      <c r="H1782" s="85">
        <v>1</v>
      </c>
      <c r="I1782" s="83">
        <v>53</v>
      </c>
      <c r="J1782" s="83">
        <v>53</v>
      </c>
    </row>
    <row r="1783" spans="1:10" ht="39.6" x14ac:dyDescent="0.25">
      <c r="A1783" s="125" t="s">
        <v>719</v>
      </c>
      <c r="B1783" s="86" t="s">
        <v>1233</v>
      </c>
      <c r="C1783" s="125" t="s">
        <v>251</v>
      </c>
      <c r="D1783" s="125" t="s">
        <v>1234</v>
      </c>
      <c r="E1783" s="152" t="s">
        <v>753</v>
      </c>
      <c r="F1783" s="152"/>
      <c r="G1783" s="87" t="s">
        <v>2</v>
      </c>
      <c r="H1783" s="88">
        <v>1</v>
      </c>
      <c r="I1783" s="89">
        <v>7.12</v>
      </c>
      <c r="J1783" s="89">
        <v>7.12</v>
      </c>
    </row>
    <row r="1784" spans="1:10" ht="39.6" x14ac:dyDescent="0.25">
      <c r="A1784" s="125" t="s">
        <v>719</v>
      </c>
      <c r="B1784" s="86" t="s">
        <v>1263</v>
      </c>
      <c r="C1784" s="125" t="s">
        <v>251</v>
      </c>
      <c r="D1784" s="125" t="s">
        <v>1264</v>
      </c>
      <c r="E1784" s="152" t="s">
        <v>753</v>
      </c>
      <c r="F1784" s="152"/>
      <c r="G1784" s="87" t="s">
        <v>2</v>
      </c>
      <c r="H1784" s="88">
        <v>1</v>
      </c>
      <c r="I1784" s="89">
        <v>45.88</v>
      </c>
      <c r="J1784" s="89">
        <v>45.88</v>
      </c>
    </row>
    <row r="1785" spans="1:10" x14ac:dyDescent="0.25">
      <c r="A1785" s="126"/>
      <c r="B1785" s="126"/>
      <c r="C1785" s="126"/>
      <c r="D1785" s="126"/>
      <c r="E1785" s="126" t="s">
        <v>740</v>
      </c>
      <c r="F1785" s="90">
        <v>8.7557820999999993</v>
      </c>
      <c r="G1785" s="126" t="s">
        <v>741</v>
      </c>
      <c r="H1785" s="90">
        <v>9.7899999999999991</v>
      </c>
      <c r="I1785" s="126" t="s">
        <v>742</v>
      </c>
      <c r="J1785" s="90">
        <v>18.55</v>
      </c>
    </row>
    <row r="1786" spans="1:10" x14ac:dyDescent="0.25">
      <c r="A1786" s="126"/>
      <c r="B1786" s="126"/>
      <c r="C1786" s="126"/>
      <c r="D1786" s="126"/>
      <c r="E1786" s="126" t="s">
        <v>743</v>
      </c>
      <c r="F1786" s="90">
        <v>10.78</v>
      </c>
      <c r="G1786" s="126"/>
      <c r="H1786" s="149" t="s">
        <v>744</v>
      </c>
      <c r="I1786" s="149"/>
      <c r="J1786" s="90">
        <v>63.78</v>
      </c>
    </row>
    <row r="1787" spans="1:10" ht="14.4" thickBot="1" x14ac:dyDescent="0.3">
      <c r="A1787" s="119"/>
      <c r="B1787" s="119"/>
      <c r="C1787" s="119"/>
      <c r="D1787" s="119"/>
      <c r="E1787" s="119"/>
      <c r="F1787" s="119"/>
      <c r="G1787" s="119" t="s">
        <v>745</v>
      </c>
      <c r="H1787" s="91">
        <v>86</v>
      </c>
      <c r="I1787" s="119" t="s">
        <v>746</v>
      </c>
      <c r="J1787" s="120">
        <v>5485.08</v>
      </c>
    </row>
    <row r="1788" spans="1:10" ht="14.4" thickTop="1" x14ac:dyDescent="0.25">
      <c r="A1788" s="4"/>
      <c r="B1788" s="4"/>
      <c r="C1788" s="4"/>
      <c r="D1788" s="4"/>
      <c r="E1788" s="4"/>
      <c r="F1788" s="4"/>
      <c r="G1788" s="4"/>
      <c r="H1788" s="4"/>
      <c r="I1788" s="4"/>
      <c r="J1788" s="4"/>
    </row>
    <row r="1789" spans="1:10" x14ac:dyDescent="0.25">
      <c r="A1789" s="117" t="s">
        <v>596</v>
      </c>
      <c r="B1789" s="97" t="s">
        <v>1</v>
      </c>
      <c r="C1789" s="117" t="s">
        <v>206</v>
      </c>
      <c r="D1789" s="117" t="s">
        <v>0</v>
      </c>
      <c r="E1789" s="141" t="s">
        <v>3</v>
      </c>
      <c r="F1789" s="141"/>
      <c r="G1789" s="98" t="s">
        <v>207</v>
      </c>
      <c r="H1789" s="97" t="s">
        <v>208</v>
      </c>
      <c r="I1789" s="97" t="s">
        <v>209</v>
      </c>
      <c r="J1789" s="97" t="s">
        <v>167</v>
      </c>
    </row>
    <row r="1790" spans="1:10" ht="26.4" x14ac:dyDescent="0.25">
      <c r="A1790" s="124" t="s">
        <v>717</v>
      </c>
      <c r="B1790" s="2" t="s">
        <v>597</v>
      </c>
      <c r="C1790" s="124" t="s">
        <v>251</v>
      </c>
      <c r="D1790" s="124" t="s">
        <v>1700</v>
      </c>
      <c r="E1790" s="151" t="s">
        <v>753</v>
      </c>
      <c r="F1790" s="151"/>
      <c r="G1790" s="3" t="s">
        <v>2</v>
      </c>
      <c r="H1790" s="85">
        <v>1</v>
      </c>
      <c r="I1790" s="83">
        <v>11.88</v>
      </c>
      <c r="J1790" s="83">
        <v>11.88</v>
      </c>
    </row>
    <row r="1791" spans="1:10" ht="26.4" x14ac:dyDescent="0.25">
      <c r="A1791" s="125" t="s">
        <v>719</v>
      </c>
      <c r="B1791" s="86" t="s">
        <v>1221</v>
      </c>
      <c r="C1791" s="125" t="s">
        <v>251</v>
      </c>
      <c r="D1791" s="125" t="s">
        <v>1222</v>
      </c>
      <c r="E1791" s="152" t="s">
        <v>4</v>
      </c>
      <c r="F1791" s="152"/>
      <c r="G1791" s="87" t="s">
        <v>5</v>
      </c>
      <c r="H1791" s="88">
        <v>3.5200000000000002E-2</v>
      </c>
      <c r="I1791" s="89">
        <v>16.489999999999998</v>
      </c>
      <c r="J1791" s="89">
        <v>0.57999999999999996</v>
      </c>
    </row>
    <row r="1792" spans="1:10" ht="26.4" x14ac:dyDescent="0.25">
      <c r="A1792" s="125" t="s">
        <v>719</v>
      </c>
      <c r="B1792" s="86" t="s">
        <v>756</v>
      </c>
      <c r="C1792" s="125" t="s">
        <v>251</v>
      </c>
      <c r="D1792" s="125" t="s">
        <v>757</v>
      </c>
      <c r="E1792" s="152" t="s">
        <v>4</v>
      </c>
      <c r="F1792" s="152"/>
      <c r="G1792" s="87" t="s">
        <v>5</v>
      </c>
      <c r="H1792" s="88">
        <v>3.5200000000000002E-2</v>
      </c>
      <c r="I1792" s="89">
        <v>21.06</v>
      </c>
      <c r="J1792" s="89">
        <v>0.74</v>
      </c>
    </row>
    <row r="1793" spans="1:10" x14ac:dyDescent="0.25">
      <c r="A1793" s="123" t="s">
        <v>758</v>
      </c>
      <c r="B1793" s="92" t="s">
        <v>1259</v>
      </c>
      <c r="C1793" s="123" t="s">
        <v>251</v>
      </c>
      <c r="D1793" s="123" t="s">
        <v>1260</v>
      </c>
      <c r="E1793" s="150" t="s">
        <v>10</v>
      </c>
      <c r="F1793" s="150"/>
      <c r="G1793" s="93" t="s">
        <v>2</v>
      </c>
      <c r="H1793" s="94">
        <v>1</v>
      </c>
      <c r="I1793" s="95">
        <v>9.56</v>
      </c>
      <c r="J1793" s="95">
        <v>9.56</v>
      </c>
    </row>
    <row r="1794" spans="1:10" ht="26.4" x14ac:dyDescent="0.25">
      <c r="A1794" s="123" t="s">
        <v>758</v>
      </c>
      <c r="B1794" s="92" t="s">
        <v>1265</v>
      </c>
      <c r="C1794" s="123" t="s">
        <v>251</v>
      </c>
      <c r="D1794" s="123" t="s">
        <v>1266</v>
      </c>
      <c r="E1794" s="150" t="s">
        <v>10</v>
      </c>
      <c r="F1794" s="150"/>
      <c r="G1794" s="93" t="s">
        <v>2</v>
      </c>
      <c r="H1794" s="94">
        <v>1</v>
      </c>
      <c r="I1794" s="95">
        <v>1</v>
      </c>
      <c r="J1794" s="95">
        <v>1</v>
      </c>
    </row>
    <row r="1795" spans="1:10" x14ac:dyDescent="0.25">
      <c r="A1795" s="126"/>
      <c r="B1795" s="126"/>
      <c r="C1795" s="126"/>
      <c r="D1795" s="126"/>
      <c r="E1795" s="126" t="s">
        <v>740</v>
      </c>
      <c r="F1795" s="90">
        <v>0.42952893420183141</v>
      </c>
      <c r="G1795" s="126" t="s">
        <v>741</v>
      </c>
      <c r="H1795" s="90">
        <v>0.48</v>
      </c>
      <c r="I1795" s="126" t="s">
        <v>742</v>
      </c>
      <c r="J1795" s="90">
        <v>0.91</v>
      </c>
    </row>
    <row r="1796" spans="1:10" x14ac:dyDescent="0.25">
      <c r="A1796" s="126"/>
      <c r="B1796" s="126"/>
      <c r="C1796" s="126"/>
      <c r="D1796" s="126"/>
      <c r="E1796" s="126" t="s">
        <v>743</v>
      </c>
      <c r="F1796" s="90">
        <v>2.41</v>
      </c>
      <c r="G1796" s="126"/>
      <c r="H1796" s="149" t="s">
        <v>744</v>
      </c>
      <c r="I1796" s="149"/>
      <c r="J1796" s="90">
        <v>14.29</v>
      </c>
    </row>
    <row r="1797" spans="1:10" ht="14.4" thickBot="1" x14ac:dyDescent="0.3">
      <c r="A1797" s="119"/>
      <c r="B1797" s="119"/>
      <c r="C1797" s="119"/>
      <c r="D1797" s="119"/>
      <c r="E1797" s="119"/>
      <c r="F1797" s="119"/>
      <c r="G1797" s="119" t="s">
        <v>745</v>
      </c>
      <c r="H1797" s="91">
        <v>93</v>
      </c>
      <c r="I1797" s="119" t="s">
        <v>746</v>
      </c>
      <c r="J1797" s="120">
        <v>1328.97</v>
      </c>
    </row>
    <row r="1798" spans="1:10" ht="14.4" thickTop="1" x14ac:dyDescent="0.25">
      <c r="A1798" s="4"/>
      <c r="B1798" s="4"/>
      <c r="C1798" s="4"/>
      <c r="D1798" s="4"/>
      <c r="E1798" s="4"/>
      <c r="F1798" s="4"/>
      <c r="G1798" s="4"/>
      <c r="H1798" s="4"/>
      <c r="I1798" s="4"/>
      <c r="J1798" s="4"/>
    </row>
    <row r="1799" spans="1:10" x14ac:dyDescent="0.25">
      <c r="A1799" s="117" t="s">
        <v>598</v>
      </c>
      <c r="B1799" s="97" t="s">
        <v>1</v>
      </c>
      <c r="C1799" s="117" t="s">
        <v>206</v>
      </c>
      <c r="D1799" s="117" t="s">
        <v>0</v>
      </c>
      <c r="E1799" s="141" t="s">
        <v>3</v>
      </c>
      <c r="F1799" s="141"/>
      <c r="G1799" s="98" t="s">
        <v>207</v>
      </c>
      <c r="H1799" s="97" t="s">
        <v>208</v>
      </c>
      <c r="I1799" s="97" t="s">
        <v>209</v>
      </c>
      <c r="J1799" s="97" t="s">
        <v>167</v>
      </c>
    </row>
    <row r="1800" spans="1:10" ht="26.4" x14ac:dyDescent="0.25">
      <c r="A1800" s="124" t="s">
        <v>717</v>
      </c>
      <c r="B1800" s="2" t="s">
        <v>600</v>
      </c>
      <c r="C1800" s="124" t="s">
        <v>213</v>
      </c>
      <c r="D1800" s="124" t="s">
        <v>601</v>
      </c>
      <c r="E1800" s="151">
        <v>79</v>
      </c>
      <c r="F1800" s="151"/>
      <c r="G1800" s="3" t="s">
        <v>546</v>
      </c>
      <c r="H1800" s="85">
        <v>1</v>
      </c>
      <c r="I1800" s="83">
        <v>109.1</v>
      </c>
      <c r="J1800" s="83">
        <v>109.1</v>
      </c>
    </row>
    <row r="1801" spans="1:10" ht="26.4" x14ac:dyDescent="0.25">
      <c r="A1801" s="125" t="s">
        <v>719</v>
      </c>
      <c r="B1801" s="86" t="s">
        <v>755</v>
      </c>
      <c r="C1801" s="125" t="s">
        <v>251</v>
      </c>
      <c r="D1801" s="125" t="s">
        <v>9</v>
      </c>
      <c r="E1801" s="152" t="s">
        <v>4</v>
      </c>
      <c r="F1801" s="152"/>
      <c r="G1801" s="87" t="s">
        <v>5</v>
      </c>
      <c r="H1801" s="88">
        <v>0.3</v>
      </c>
      <c r="I1801" s="89">
        <v>16.329999999999998</v>
      </c>
      <c r="J1801" s="89">
        <v>4.8899999999999997</v>
      </c>
    </row>
    <row r="1802" spans="1:10" ht="26.4" x14ac:dyDescent="0.25">
      <c r="A1802" s="125" t="s">
        <v>719</v>
      </c>
      <c r="B1802" s="86" t="s">
        <v>756</v>
      </c>
      <c r="C1802" s="125" t="s">
        <v>251</v>
      </c>
      <c r="D1802" s="125" t="s">
        <v>757</v>
      </c>
      <c r="E1802" s="152" t="s">
        <v>4</v>
      </c>
      <c r="F1802" s="152"/>
      <c r="G1802" s="87" t="s">
        <v>5</v>
      </c>
      <c r="H1802" s="88">
        <v>0.3</v>
      </c>
      <c r="I1802" s="89">
        <v>21.06</v>
      </c>
      <c r="J1802" s="89">
        <v>6.31</v>
      </c>
    </row>
    <row r="1803" spans="1:10" x14ac:dyDescent="0.25">
      <c r="A1803" s="123" t="s">
        <v>758</v>
      </c>
      <c r="B1803" s="92" t="s">
        <v>1267</v>
      </c>
      <c r="C1803" s="123" t="s">
        <v>770</v>
      </c>
      <c r="D1803" s="123" t="s">
        <v>1268</v>
      </c>
      <c r="E1803" s="150" t="s">
        <v>10</v>
      </c>
      <c r="F1803" s="150"/>
      <c r="G1803" s="93" t="s">
        <v>546</v>
      </c>
      <c r="H1803" s="94">
        <v>1</v>
      </c>
      <c r="I1803" s="95">
        <v>97.9</v>
      </c>
      <c r="J1803" s="95">
        <v>97.9</v>
      </c>
    </row>
    <row r="1804" spans="1:10" x14ac:dyDescent="0.25">
      <c r="A1804" s="126"/>
      <c r="B1804" s="126"/>
      <c r="C1804" s="126"/>
      <c r="D1804" s="126"/>
      <c r="E1804" s="126" t="s">
        <v>740</v>
      </c>
      <c r="F1804" s="90">
        <v>3.6958368734069666</v>
      </c>
      <c r="G1804" s="126" t="s">
        <v>741</v>
      </c>
      <c r="H1804" s="90">
        <v>4.13</v>
      </c>
      <c r="I1804" s="126" t="s">
        <v>742</v>
      </c>
      <c r="J1804" s="90">
        <v>7.83</v>
      </c>
    </row>
    <row r="1805" spans="1:10" x14ac:dyDescent="0.25">
      <c r="A1805" s="126"/>
      <c r="B1805" s="126"/>
      <c r="C1805" s="126"/>
      <c r="D1805" s="126"/>
      <c r="E1805" s="126" t="s">
        <v>743</v>
      </c>
      <c r="F1805" s="90">
        <v>22.19</v>
      </c>
      <c r="G1805" s="126"/>
      <c r="H1805" s="149" t="s">
        <v>744</v>
      </c>
      <c r="I1805" s="149"/>
      <c r="J1805" s="90">
        <v>131.29</v>
      </c>
    </row>
    <row r="1806" spans="1:10" ht="14.4" thickBot="1" x14ac:dyDescent="0.3">
      <c r="A1806" s="119"/>
      <c r="B1806" s="119"/>
      <c r="C1806" s="119"/>
      <c r="D1806" s="119"/>
      <c r="E1806" s="119"/>
      <c r="F1806" s="119"/>
      <c r="G1806" s="119" t="s">
        <v>745</v>
      </c>
      <c r="H1806" s="91">
        <v>8</v>
      </c>
      <c r="I1806" s="119" t="s">
        <v>746</v>
      </c>
      <c r="J1806" s="120">
        <v>1050.32</v>
      </c>
    </row>
    <row r="1807" spans="1:10" ht="14.4" thickTop="1" x14ac:dyDescent="0.25">
      <c r="A1807" s="4"/>
      <c r="B1807" s="4"/>
      <c r="C1807" s="4"/>
      <c r="D1807" s="4"/>
      <c r="E1807" s="4"/>
      <c r="F1807" s="4"/>
      <c r="G1807" s="4"/>
      <c r="H1807" s="4"/>
      <c r="I1807" s="4"/>
      <c r="J1807" s="4"/>
    </row>
    <row r="1808" spans="1:10" x14ac:dyDescent="0.25">
      <c r="A1808" s="117" t="s">
        <v>599</v>
      </c>
      <c r="B1808" s="97" t="s">
        <v>1</v>
      </c>
      <c r="C1808" s="117" t="s">
        <v>206</v>
      </c>
      <c r="D1808" s="117" t="s">
        <v>0</v>
      </c>
      <c r="E1808" s="141" t="s">
        <v>3</v>
      </c>
      <c r="F1808" s="141"/>
      <c r="G1808" s="98" t="s">
        <v>207</v>
      </c>
      <c r="H1808" s="97" t="s">
        <v>208</v>
      </c>
      <c r="I1808" s="97" t="s">
        <v>209</v>
      </c>
      <c r="J1808" s="97" t="s">
        <v>167</v>
      </c>
    </row>
    <row r="1809" spans="1:10" ht="26.4" x14ac:dyDescent="0.25">
      <c r="A1809" s="124" t="s">
        <v>717</v>
      </c>
      <c r="B1809" s="2" t="s">
        <v>604</v>
      </c>
      <c r="C1809" s="124" t="s">
        <v>213</v>
      </c>
      <c r="D1809" s="124" t="s">
        <v>605</v>
      </c>
      <c r="E1809" s="151" t="s">
        <v>1269</v>
      </c>
      <c r="F1809" s="151"/>
      <c r="G1809" s="3" t="s">
        <v>2</v>
      </c>
      <c r="H1809" s="85">
        <v>1</v>
      </c>
      <c r="I1809" s="83">
        <v>232.03</v>
      </c>
      <c r="J1809" s="83">
        <v>232.03</v>
      </c>
    </row>
    <row r="1810" spans="1:10" ht="26.4" x14ac:dyDescent="0.25">
      <c r="A1810" s="125" t="s">
        <v>719</v>
      </c>
      <c r="B1810" s="86" t="s">
        <v>756</v>
      </c>
      <c r="C1810" s="125" t="s">
        <v>251</v>
      </c>
      <c r="D1810" s="125" t="s">
        <v>757</v>
      </c>
      <c r="E1810" s="152" t="s">
        <v>4</v>
      </c>
      <c r="F1810" s="152"/>
      <c r="G1810" s="87" t="s">
        <v>5</v>
      </c>
      <c r="H1810" s="88">
        <v>0.6</v>
      </c>
      <c r="I1810" s="89">
        <v>21.06</v>
      </c>
      <c r="J1810" s="89">
        <v>12.63</v>
      </c>
    </row>
    <row r="1811" spans="1:10" ht="26.4" x14ac:dyDescent="0.25">
      <c r="A1811" s="125" t="s">
        <v>719</v>
      </c>
      <c r="B1811" s="86" t="s">
        <v>755</v>
      </c>
      <c r="C1811" s="125" t="s">
        <v>251</v>
      </c>
      <c r="D1811" s="125" t="s">
        <v>9</v>
      </c>
      <c r="E1811" s="152" t="s">
        <v>4</v>
      </c>
      <c r="F1811" s="152"/>
      <c r="G1811" s="87" t="s">
        <v>5</v>
      </c>
      <c r="H1811" s="88">
        <v>0.6</v>
      </c>
      <c r="I1811" s="89">
        <v>16.329999999999998</v>
      </c>
      <c r="J1811" s="89">
        <v>9.7899999999999991</v>
      </c>
    </row>
    <row r="1812" spans="1:10" x14ac:dyDescent="0.25">
      <c r="A1812" s="123" t="s">
        <v>758</v>
      </c>
      <c r="B1812" s="92" t="s">
        <v>1270</v>
      </c>
      <c r="C1812" s="123" t="s">
        <v>759</v>
      </c>
      <c r="D1812" s="123" t="s">
        <v>605</v>
      </c>
      <c r="E1812" s="150" t="s">
        <v>10</v>
      </c>
      <c r="F1812" s="150"/>
      <c r="G1812" s="93" t="s">
        <v>2</v>
      </c>
      <c r="H1812" s="94">
        <v>1</v>
      </c>
      <c r="I1812" s="95">
        <v>209.61</v>
      </c>
      <c r="J1812" s="95">
        <v>209.61</v>
      </c>
    </row>
    <row r="1813" spans="1:10" x14ac:dyDescent="0.25">
      <c r="A1813" s="126"/>
      <c r="B1813" s="126"/>
      <c r="C1813" s="126"/>
      <c r="D1813" s="126"/>
      <c r="E1813" s="126" t="s">
        <v>740</v>
      </c>
      <c r="F1813" s="90">
        <v>7.3963938449919766</v>
      </c>
      <c r="G1813" s="126" t="s">
        <v>741</v>
      </c>
      <c r="H1813" s="90">
        <v>8.27</v>
      </c>
      <c r="I1813" s="126" t="s">
        <v>742</v>
      </c>
      <c r="J1813" s="90">
        <v>15.670000000000002</v>
      </c>
    </row>
    <row r="1814" spans="1:10" x14ac:dyDescent="0.25">
      <c r="A1814" s="126"/>
      <c r="B1814" s="126"/>
      <c r="C1814" s="126"/>
      <c r="D1814" s="126"/>
      <c r="E1814" s="126" t="s">
        <v>743</v>
      </c>
      <c r="F1814" s="90">
        <v>47.19</v>
      </c>
      <c r="G1814" s="126"/>
      <c r="H1814" s="149" t="s">
        <v>744</v>
      </c>
      <c r="I1814" s="149"/>
      <c r="J1814" s="90">
        <v>279.22000000000003</v>
      </c>
    </row>
    <row r="1815" spans="1:10" ht="14.4" thickBot="1" x14ac:dyDescent="0.3">
      <c r="A1815" s="119"/>
      <c r="B1815" s="119"/>
      <c r="C1815" s="119"/>
      <c r="D1815" s="119"/>
      <c r="E1815" s="119"/>
      <c r="F1815" s="119"/>
      <c r="G1815" s="119" t="s">
        <v>745</v>
      </c>
      <c r="H1815" s="91">
        <v>5</v>
      </c>
      <c r="I1815" s="119" t="s">
        <v>746</v>
      </c>
      <c r="J1815" s="120">
        <v>1396.1</v>
      </c>
    </row>
    <row r="1816" spans="1:10" ht="14.4" thickTop="1" x14ac:dyDescent="0.25">
      <c r="A1816" s="4"/>
      <c r="B1816" s="4"/>
      <c r="C1816" s="4"/>
      <c r="D1816" s="4"/>
      <c r="E1816" s="4"/>
      <c r="F1816" s="4"/>
      <c r="G1816" s="4"/>
      <c r="H1816" s="4"/>
      <c r="I1816" s="4"/>
      <c r="J1816" s="4"/>
    </row>
    <row r="1817" spans="1:10" x14ac:dyDescent="0.25">
      <c r="A1817" s="117" t="s">
        <v>602</v>
      </c>
      <c r="B1817" s="97" t="s">
        <v>1</v>
      </c>
      <c r="C1817" s="117" t="s">
        <v>206</v>
      </c>
      <c r="D1817" s="117" t="s">
        <v>0</v>
      </c>
      <c r="E1817" s="141" t="s">
        <v>3</v>
      </c>
      <c r="F1817" s="141"/>
      <c r="G1817" s="98" t="s">
        <v>207</v>
      </c>
      <c r="H1817" s="97" t="s">
        <v>208</v>
      </c>
      <c r="I1817" s="97" t="s">
        <v>209</v>
      </c>
      <c r="J1817" s="97" t="s">
        <v>167</v>
      </c>
    </row>
    <row r="1818" spans="1:10" ht="26.4" x14ac:dyDescent="0.25">
      <c r="A1818" s="124" t="s">
        <v>717</v>
      </c>
      <c r="B1818" s="2" t="s">
        <v>607</v>
      </c>
      <c r="C1818" s="124" t="s">
        <v>251</v>
      </c>
      <c r="D1818" s="124" t="s">
        <v>1701</v>
      </c>
      <c r="E1818" s="151" t="s">
        <v>753</v>
      </c>
      <c r="F1818" s="151"/>
      <c r="G1818" s="3" t="s">
        <v>2</v>
      </c>
      <c r="H1818" s="85">
        <v>1</v>
      </c>
      <c r="I1818" s="83">
        <v>12.34</v>
      </c>
      <c r="J1818" s="83">
        <v>12.34</v>
      </c>
    </row>
    <row r="1819" spans="1:10" ht="26.4" x14ac:dyDescent="0.25">
      <c r="A1819" s="125" t="s">
        <v>719</v>
      </c>
      <c r="B1819" s="86" t="s">
        <v>1221</v>
      </c>
      <c r="C1819" s="125" t="s">
        <v>251</v>
      </c>
      <c r="D1819" s="125" t="s">
        <v>1222</v>
      </c>
      <c r="E1819" s="152" t="s">
        <v>4</v>
      </c>
      <c r="F1819" s="152"/>
      <c r="G1819" s="87" t="s">
        <v>5</v>
      </c>
      <c r="H1819" s="88">
        <v>4.7600000000000003E-2</v>
      </c>
      <c r="I1819" s="89">
        <v>16.489999999999998</v>
      </c>
      <c r="J1819" s="89">
        <v>0.78</v>
      </c>
    </row>
    <row r="1820" spans="1:10" ht="26.4" x14ac:dyDescent="0.25">
      <c r="A1820" s="125" t="s">
        <v>719</v>
      </c>
      <c r="B1820" s="86" t="s">
        <v>756</v>
      </c>
      <c r="C1820" s="125" t="s">
        <v>251</v>
      </c>
      <c r="D1820" s="125" t="s">
        <v>757</v>
      </c>
      <c r="E1820" s="152" t="s">
        <v>4</v>
      </c>
      <c r="F1820" s="152"/>
      <c r="G1820" s="87" t="s">
        <v>5</v>
      </c>
      <c r="H1820" s="88">
        <v>4.7600000000000003E-2</v>
      </c>
      <c r="I1820" s="89">
        <v>21.06</v>
      </c>
      <c r="J1820" s="89">
        <v>1</v>
      </c>
    </row>
    <row r="1821" spans="1:10" x14ac:dyDescent="0.25">
      <c r="A1821" s="123" t="s">
        <v>758</v>
      </c>
      <c r="B1821" s="92" t="s">
        <v>1259</v>
      </c>
      <c r="C1821" s="123" t="s">
        <v>251</v>
      </c>
      <c r="D1821" s="123" t="s">
        <v>1260</v>
      </c>
      <c r="E1821" s="150" t="s">
        <v>10</v>
      </c>
      <c r="F1821" s="150"/>
      <c r="G1821" s="93" t="s">
        <v>2</v>
      </c>
      <c r="H1821" s="94">
        <v>1</v>
      </c>
      <c r="I1821" s="95">
        <v>9.56</v>
      </c>
      <c r="J1821" s="95">
        <v>9.56</v>
      </c>
    </row>
    <row r="1822" spans="1:10" ht="26.4" x14ac:dyDescent="0.25">
      <c r="A1822" s="123" t="s">
        <v>758</v>
      </c>
      <c r="B1822" s="92" t="s">
        <v>1265</v>
      </c>
      <c r="C1822" s="123" t="s">
        <v>251</v>
      </c>
      <c r="D1822" s="123" t="s">
        <v>1266</v>
      </c>
      <c r="E1822" s="150" t="s">
        <v>10</v>
      </c>
      <c r="F1822" s="150"/>
      <c r="G1822" s="93" t="s">
        <v>2</v>
      </c>
      <c r="H1822" s="94">
        <v>1</v>
      </c>
      <c r="I1822" s="95">
        <v>1</v>
      </c>
      <c r="J1822" s="95">
        <v>1</v>
      </c>
    </row>
    <row r="1823" spans="1:10" x14ac:dyDescent="0.25">
      <c r="A1823" s="126"/>
      <c r="B1823" s="126"/>
      <c r="C1823" s="126"/>
      <c r="D1823" s="126"/>
      <c r="E1823" s="126" t="s">
        <v>740</v>
      </c>
      <c r="F1823" s="90">
        <v>0.58529217407722078</v>
      </c>
      <c r="G1823" s="126" t="s">
        <v>741</v>
      </c>
      <c r="H1823" s="90">
        <v>0.65</v>
      </c>
      <c r="I1823" s="126" t="s">
        <v>742</v>
      </c>
      <c r="J1823" s="90">
        <v>1.24</v>
      </c>
    </row>
    <row r="1824" spans="1:10" x14ac:dyDescent="0.25">
      <c r="A1824" s="126"/>
      <c r="B1824" s="126"/>
      <c r="C1824" s="126"/>
      <c r="D1824" s="126"/>
      <c r="E1824" s="126" t="s">
        <v>743</v>
      </c>
      <c r="F1824" s="90">
        <v>2.5</v>
      </c>
      <c r="G1824" s="126"/>
      <c r="H1824" s="149" t="s">
        <v>744</v>
      </c>
      <c r="I1824" s="149"/>
      <c r="J1824" s="90">
        <v>14.84</v>
      </c>
    </row>
    <row r="1825" spans="1:10" ht="14.4" thickBot="1" x14ac:dyDescent="0.3">
      <c r="A1825" s="119"/>
      <c r="B1825" s="119"/>
      <c r="C1825" s="119"/>
      <c r="D1825" s="119"/>
      <c r="E1825" s="119"/>
      <c r="F1825" s="119"/>
      <c r="G1825" s="119" t="s">
        <v>745</v>
      </c>
      <c r="H1825" s="91">
        <v>15</v>
      </c>
      <c r="I1825" s="119" t="s">
        <v>746</v>
      </c>
      <c r="J1825" s="120">
        <v>222.6</v>
      </c>
    </row>
    <row r="1826" spans="1:10" ht="14.4" thickTop="1" x14ac:dyDescent="0.25">
      <c r="A1826" s="4"/>
      <c r="B1826" s="4"/>
      <c r="C1826" s="4"/>
      <c r="D1826" s="4"/>
      <c r="E1826" s="4"/>
      <c r="F1826" s="4"/>
      <c r="G1826" s="4"/>
      <c r="H1826" s="4"/>
      <c r="I1826" s="4"/>
      <c r="J1826" s="4"/>
    </row>
    <row r="1827" spans="1:10" x14ac:dyDescent="0.25">
      <c r="A1827" s="117" t="s">
        <v>603</v>
      </c>
      <c r="B1827" s="97" t="s">
        <v>1</v>
      </c>
      <c r="C1827" s="117" t="s">
        <v>206</v>
      </c>
      <c r="D1827" s="117" t="s">
        <v>0</v>
      </c>
      <c r="E1827" s="141" t="s">
        <v>3</v>
      </c>
      <c r="F1827" s="141"/>
      <c r="G1827" s="98" t="s">
        <v>207</v>
      </c>
      <c r="H1827" s="97" t="s">
        <v>208</v>
      </c>
      <c r="I1827" s="97" t="s">
        <v>209</v>
      </c>
      <c r="J1827" s="97" t="s">
        <v>167</v>
      </c>
    </row>
    <row r="1828" spans="1:10" ht="26.4" x14ac:dyDescent="0.25">
      <c r="A1828" s="124" t="s">
        <v>717</v>
      </c>
      <c r="B1828" s="2" t="s">
        <v>609</v>
      </c>
      <c r="C1828" s="124" t="s">
        <v>251</v>
      </c>
      <c r="D1828" s="124" t="s">
        <v>610</v>
      </c>
      <c r="E1828" s="151" t="s">
        <v>753</v>
      </c>
      <c r="F1828" s="151"/>
      <c r="G1828" s="3" t="s">
        <v>230</v>
      </c>
      <c r="H1828" s="85">
        <v>1</v>
      </c>
      <c r="I1828" s="83">
        <v>99.34</v>
      </c>
      <c r="J1828" s="83">
        <v>99.34</v>
      </c>
    </row>
    <row r="1829" spans="1:10" ht="26.4" x14ac:dyDescent="0.25">
      <c r="A1829" s="125" t="s">
        <v>719</v>
      </c>
      <c r="B1829" s="86" t="s">
        <v>1221</v>
      </c>
      <c r="C1829" s="125" t="s">
        <v>251</v>
      </c>
      <c r="D1829" s="125" t="s">
        <v>1222</v>
      </c>
      <c r="E1829" s="152" t="s">
        <v>4</v>
      </c>
      <c r="F1829" s="152"/>
      <c r="G1829" s="87" t="s">
        <v>5</v>
      </c>
      <c r="H1829" s="88">
        <v>0.12280000000000001</v>
      </c>
      <c r="I1829" s="89">
        <v>16.489999999999998</v>
      </c>
      <c r="J1829" s="89">
        <v>2.02</v>
      </c>
    </row>
    <row r="1830" spans="1:10" ht="26.4" x14ac:dyDescent="0.25">
      <c r="A1830" s="125" t="s">
        <v>719</v>
      </c>
      <c r="B1830" s="86" t="s">
        <v>756</v>
      </c>
      <c r="C1830" s="125" t="s">
        <v>251</v>
      </c>
      <c r="D1830" s="125" t="s">
        <v>757</v>
      </c>
      <c r="E1830" s="152" t="s">
        <v>4</v>
      </c>
      <c r="F1830" s="152"/>
      <c r="G1830" s="87" t="s">
        <v>5</v>
      </c>
      <c r="H1830" s="88">
        <v>0.12280000000000001</v>
      </c>
      <c r="I1830" s="89">
        <v>21.06</v>
      </c>
      <c r="J1830" s="89">
        <v>2.58</v>
      </c>
    </row>
    <row r="1831" spans="1:10" ht="39.6" x14ac:dyDescent="0.25">
      <c r="A1831" s="123" t="s">
        <v>758</v>
      </c>
      <c r="B1831" s="92" t="s">
        <v>1271</v>
      </c>
      <c r="C1831" s="123" t="s">
        <v>251</v>
      </c>
      <c r="D1831" s="123" t="s">
        <v>1272</v>
      </c>
      <c r="E1831" s="150" t="s">
        <v>10</v>
      </c>
      <c r="F1831" s="150"/>
      <c r="G1831" s="93" t="s">
        <v>230</v>
      </c>
      <c r="H1831" s="94">
        <v>1.0149999999999999</v>
      </c>
      <c r="I1831" s="95">
        <v>93.31</v>
      </c>
      <c r="J1831" s="95">
        <v>94.7</v>
      </c>
    </row>
    <row r="1832" spans="1:10" ht="26.4" x14ac:dyDescent="0.25">
      <c r="A1832" s="123" t="s">
        <v>758</v>
      </c>
      <c r="B1832" s="92" t="s">
        <v>1225</v>
      </c>
      <c r="C1832" s="123" t="s">
        <v>251</v>
      </c>
      <c r="D1832" s="123" t="s">
        <v>1226</v>
      </c>
      <c r="E1832" s="150" t="s">
        <v>10</v>
      </c>
      <c r="F1832" s="150"/>
      <c r="G1832" s="93" t="s">
        <v>2</v>
      </c>
      <c r="H1832" s="94">
        <v>8.9999999999999993E-3</v>
      </c>
      <c r="I1832" s="95">
        <v>4.8099999999999996</v>
      </c>
      <c r="J1832" s="95">
        <v>0.04</v>
      </c>
    </row>
    <row r="1833" spans="1:10" x14ac:dyDescent="0.25">
      <c r="A1833" s="126"/>
      <c r="B1833" s="126"/>
      <c r="C1833" s="126"/>
      <c r="D1833" s="126"/>
      <c r="E1833" s="126" t="s">
        <v>740</v>
      </c>
      <c r="F1833" s="90">
        <v>1.5104314169734729</v>
      </c>
      <c r="G1833" s="126" t="s">
        <v>741</v>
      </c>
      <c r="H1833" s="90">
        <v>1.69</v>
      </c>
      <c r="I1833" s="126" t="s">
        <v>742</v>
      </c>
      <c r="J1833" s="90">
        <v>3.2</v>
      </c>
    </row>
    <row r="1834" spans="1:10" x14ac:dyDescent="0.25">
      <c r="A1834" s="126"/>
      <c r="B1834" s="126"/>
      <c r="C1834" s="126"/>
      <c r="D1834" s="126"/>
      <c r="E1834" s="126" t="s">
        <v>743</v>
      </c>
      <c r="F1834" s="90">
        <v>20.2</v>
      </c>
      <c r="G1834" s="126"/>
      <c r="H1834" s="149" t="s">
        <v>744</v>
      </c>
      <c r="I1834" s="149"/>
      <c r="J1834" s="90">
        <v>119.54</v>
      </c>
    </row>
    <row r="1835" spans="1:10" ht="14.4" thickBot="1" x14ac:dyDescent="0.3">
      <c r="A1835" s="119"/>
      <c r="B1835" s="119"/>
      <c r="C1835" s="119"/>
      <c r="D1835" s="119"/>
      <c r="E1835" s="119"/>
      <c r="F1835" s="119"/>
      <c r="G1835" s="119" t="s">
        <v>745</v>
      </c>
      <c r="H1835" s="91">
        <v>90</v>
      </c>
      <c r="I1835" s="119" t="s">
        <v>746</v>
      </c>
      <c r="J1835" s="120">
        <v>10758.6</v>
      </c>
    </row>
    <row r="1836" spans="1:10" ht="14.4" thickTop="1" x14ac:dyDescent="0.25">
      <c r="A1836" s="4"/>
      <c r="B1836" s="4"/>
      <c r="C1836" s="4"/>
      <c r="D1836" s="4"/>
      <c r="E1836" s="4"/>
      <c r="F1836" s="4"/>
      <c r="G1836" s="4"/>
      <c r="H1836" s="4"/>
      <c r="I1836" s="4"/>
      <c r="J1836" s="4"/>
    </row>
    <row r="1837" spans="1:10" x14ac:dyDescent="0.25">
      <c r="A1837" s="117" t="s">
        <v>606</v>
      </c>
      <c r="B1837" s="97" t="s">
        <v>1</v>
      </c>
      <c r="C1837" s="117" t="s">
        <v>206</v>
      </c>
      <c r="D1837" s="117" t="s">
        <v>0</v>
      </c>
      <c r="E1837" s="141" t="s">
        <v>3</v>
      </c>
      <c r="F1837" s="141"/>
      <c r="G1837" s="98" t="s">
        <v>207</v>
      </c>
      <c r="H1837" s="97" t="s">
        <v>208</v>
      </c>
      <c r="I1837" s="97" t="s">
        <v>209</v>
      </c>
      <c r="J1837" s="97" t="s">
        <v>167</v>
      </c>
    </row>
    <row r="1838" spans="1:10" ht="39.6" x14ac:dyDescent="0.25">
      <c r="A1838" s="124" t="s">
        <v>717</v>
      </c>
      <c r="B1838" s="2" t="s">
        <v>1702</v>
      </c>
      <c r="C1838" s="124" t="s">
        <v>251</v>
      </c>
      <c r="D1838" s="124" t="s">
        <v>1703</v>
      </c>
      <c r="E1838" s="151" t="s">
        <v>753</v>
      </c>
      <c r="F1838" s="151"/>
      <c r="G1838" s="3" t="s">
        <v>2</v>
      </c>
      <c r="H1838" s="85">
        <v>1</v>
      </c>
      <c r="I1838" s="83">
        <v>641.97</v>
      </c>
      <c r="J1838" s="83">
        <v>641.97</v>
      </c>
    </row>
    <row r="1839" spans="1:10" ht="39.6" x14ac:dyDescent="0.25">
      <c r="A1839" s="125" t="s">
        <v>719</v>
      </c>
      <c r="B1839" s="86" t="s">
        <v>1253</v>
      </c>
      <c r="C1839" s="125" t="s">
        <v>251</v>
      </c>
      <c r="D1839" s="125" t="s">
        <v>1254</v>
      </c>
      <c r="E1839" s="152" t="s">
        <v>4</v>
      </c>
      <c r="F1839" s="152"/>
      <c r="G1839" s="87" t="s">
        <v>261</v>
      </c>
      <c r="H1839" s="88">
        <v>1.44E-2</v>
      </c>
      <c r="I1839" s="89">
        <v>550.91</v>
      </c>
      <c r="J1839" s="89">
        <v>7.93</v>
      </c>
    </row>
    <row r="1840" spans="1:10" ht="26.4" x14ac:dyDescent="0.25">
      <c r="A1840" s="125" t="s">
        <v>719</v>
      </c>
      <c r="B1840" s="86" t="s">
        <v>1221</v>
      </c>
      <c r="C1840" s="125" t="s">
        <v>251</v>
      </c>
      <c r="D1840" s="125" t="s">
        <v>1222</v>
      </c>
      <c r="E1840" s="152" t="s">
        <v>4</v>
      </c>
      <c r="F1840" s="152"/>
      <c r="G1840" s="87" t="s">
        <v>5</v>
      </c>
      <c r="H1840" s="88">
        <v>0.53459999999999996</v>
      </c>
      <c r="I1840" s="89">
        <v>16.489999999999998</v>
      </c>
      <c r="J1840" s="89">
        <v>8.81</v>
      </c>
    </row>
    <row r="1841" spans="1:10" ht="26.4" x14ac:dyDescent="0.25">
      <c r="A1841" s="125" t="s">
        <v>719</v>
      </c>
      <c r="B1841" s="86" t="s">
        <v>756</v>
      </c>
      <c r="C1841" s="125" t="s">
        <v>251</v>
      </c>
      <c r="D1841" s="125" t="s">
        <v>757</v>
      </c>
      <c r="E1841" s="152" t="s">
        <v>4</v>
      </c>
      <c r="F1841" s="152"/>
      <c r="G1841" s="87" t="s">
        <v>5</v>
      </c>
      <c r="H1841" s="88">
        <v>0.53459999999999996</v>
      </c>
      <c r="I1841" s="89">
        <v>21.06</v>
      </c>
      <c r="J1841" s="89">
        <v>11.25</v>
      </c>
    </row>
    <row r="1842" spans="1:10" ht="39.6" x14ac:dyDescent="0.25">
      <c r="A1842" s="123" t="s">
        <v>758</v>
      </c>
      <c r="B1842" s="92" t="s">
        <v>1787</v>
      </c>
      <c r="C1842" s="123" t="s">
        <v>251</v>
      </c>
      <c r="D1842" s="123" t="s">
        <v>1788</v>
      </c>
      <c r="E1842" s="150" t="s">
        <v>10</v>
      </c>
      <c r="F1842" s="150"/>
      <c r="G1842" s="93" t="s">
        <v>2</v>
      </c>
      <c r="H1842" s="94">
        <v>1</v>
      </c>
      <c r="I1842" s="95">
        <v>613.98</v>
      </c>
      <c r="J1842" s="95">
        <v>613.98</v>
      </c>
    </row>
    <row r="1843" spans="1:10" x14ac:dyDescent="0.25">
      <c r="A1843" s="126"/>
      <c r="B1843" s="126"/>
      <c r="C1843" s="126"/>
      <c r="D1843" s="126"/>
      <c r="E1843" s="126" t="s">
        <v>740</v>
      </c>
      <c r="F1843" s="90">
        <v>7.4152742377041445</v>
      </c>
      <c r="G1843" s="126" t="s">
        <v>741</v>
      </c>
      <c r="H1843" s="90">
        <v>8.2899999999999991</v>
      </c>
      <c r="I1843" s="126" t="s">
        <v>742</v>
      </c>
      <c r="J1843" s="90">
        <v>15.71</v>
      </c>
    </row>
    <row r="1844" spans="1:10" x14ac:dyDescent="0.25">
      <c r="A1844" s="126"/>
      <c r="B1844" s="126"/>
      <c r="C1844" s="126"/>
      <c r="D1844" s="126"/>
      <c r="E1844" s="126" t="s">
        <v>743</v>
      </c>
      <c r="F1844" s="90">
        <v>130.57</v>
      </c>
      <c r="G1844" s="126"/>
      <c r="H1844" s="149" t="s">
        <v>744</v>
      </c>
      <c r="I1844" s="149"/>
      <c r="J1844" s="90">
        <v>772.54</v>
      </c>
    </row>
    <row r="1845" spans="1:10" ht="14.4" thickBot="1" x14ac:dyDescent="0.3">
      <c r="A1845" s="119"/>
      <c r="B1845" s="119"/>
      <c r="C1845" s="119"/>
      <c r="D1845" s="119"/>
      <c r="E1845" s="119"/>
      <c r="F1845" s="119"/>
      <c r="G1845" s="119" t="s">
        <v>745</v>
      </c>
      <c r="H1845" s="91">
        <v>2</v>
      </c>
      <c r="I1845" s="119" t="s">
        <v>746</v>
      </c>
      <c r="J1845" s="120">
        <v>1545.08</v>
      </c>
    </row>
    <row r="1846" spans="1:10" ht="14.4" thickTop="1" x14ac:dyDescent="0.25">
      <c r="A1846" s="4"/>
      <c r="B1846" s="4"/>
      <c r="C1846" s="4"/>
      <c r="D1846" s="4"/>
      <c r="E1846" s="4"/>
      <c r="F1846" s="4"/>
      <c r="G1846" s="4"/>
      <c r="H1846" s="4"/>
      <c r="I1846" s="4"/>
      <c r="J1846" s="4"/>
    </row>
    <row r="1847" spans="1:10" x14ac:dyDescent="0.25">
      <c r="A1847" s="117" t="s">
        <v>608</v>
      </c>
      <c r="B1847" s="97" t="s">
        <v>1</v>
      </c>
      <c r="C1847" s="117" t="s">
        <v>206</v>
      </c>
      <c r="D1847" s="117" t="s">
        <v>0</v>
      </c>
      <c r="E1847" s="141" t="s">
        <v>3</v>
      </c>
      <c r="F1847" s="141"/>
      <c r="G1847" s="98" t="s">
        <v>207</v>
      </c>
      <c r="H1847" s="97" t="s">
        <v>208</v>
      </c>
      <c r="I1847" s="97" t="s">
        <v>209</v>
      </c>
      <c r="J1847" s="97" t="s">
        <v>167</v>
      </c>
    </row>
    <row r="1848" spans="1:10" ht="26.4" x14ac:dyDescent="0.25">
      <c r="A1848" s="124" t="s">
        <v>717</v>
      </c>
      <c r="B1848" s="2" t="s">
        <v>613</v>
      </c>
      <c r="C1848" s="124" t="s">
        <v>251</v>
      </c>
      <c r="D1848" s="124" t="s">
        <v>614</v>
      </c>
      <c r="E1848" s="151" t="s">
        <v>753</v>
      </c>
      <c r="F1848" s="151"/>
      <c r="G1848" s="3" t="s">
        <v>230</v>
      </c>
      <c r="H1848" s="85">
        <v>1</v>
      </c>
      <c r="I1848" s="83">
        <v>54.6</v>
      </c>
      <c r="J1848" s="83">
        <v>54.6</v>
      </c>
    </row>
    <row r="1849" spans="1:10" ht="26.4" x14ac:dyDescent="0.25">
      <c r="A1849" s="125" t="s">
        <v>719</v>
      </c>
      <c r="B1849" s="86" t="s">
        <v>1221</v>
      </c>
      <c r="C1849" s="125" t="s">
        <v>251</v>
      </c>
      <c r="D1849" s="125" t="s">
        <v>1222</v>
      </c>
      <c r="E1849" s="152" t="s">
        <v>4</v>
      </c>
      <c r="F1849" s="152"/>
      <c r="G1849" s="87" t="s">
        <v>5</v>
      </c>
      <c r="H1849" s="88">
        <v>8.3000000000000004E-2</v>
      </c>
      <c r="I1849" s="89">
        <v>16.489999999999998</v>
      </c>
      <c r="J1849" s="89">
        <v>1.36</v>
      </c>
    </row>
    <row r="1850" spans="1:10" ht="26.4" x14ac:dyDescent="0.25">
      <c r="A1850" s="125" t="s">
        <v>719</v>
      </c>
      <c r="B1850" s="86" t="s">
        <v>756</v>
      </c>
      <c r="C1850" s="125" t="s">
        <v>251</v>
      </c>
      <c r="D1850" s="125" t="s">
        <v>757</v>
      </c>
      <c r="E1850" s="152" t="s">
        <v>4</v>
      </c>
      <c r="F1850" s="152"/>
      <c r="G1850" s="87" t="s">
        <v>5</v>
      </c>
      <c r="H1850" s="88">
        <v>8.3000000000000004E-2</v>
      </c>
      <c r="I1850" s="89">
        <v>21.06</v>
      </c>
      <c r="J1850" s="89">
        <v>1.74</v>
      </c>
    </row>
    <row r="1851" spans="1:10" ht="39.6" x14ac:dyDescent="0.25">
      <c r="A1851" s="123" t="s">
        <v>758</v>
      </c>
      <c r="B1851" s="92" t="s">
        <v>1273</v>
      </c>
      <c r="C1851" s="123" t="s">
        <v>251</v>
      </c>
      <c r="D1851" s="123" t="s">
        <v>1274</v>
      </c>
      <c r="E1851" s="150" t="s">
        <v>10</v>
      </c>
      <c r="F1851" s="150"/>
      <c r="G1851" s="93" t="s">
        <v>230</v>
      </c>
      <c r="H1851" s="94">
        <v>1.0149999999999999</v>
      </c>
      <c r="I1851" s="95">
        <v>50.7</v>
      </c>
      <c r="J1851" s="95">
        <v>51.46</v>
      </c>
    </row>
    <row r="1852" spans="1:10" ht="26.4" x14ac:dyDescent="0.25">
      <c r="A1852" s="123" t="s">
        <v>758</v>
      </c>
      <c r="B1852" s="92" t="s">
        <v>1225</v>
      </c>
      <c r="C1852" s="123" t="s">
        <v>251</v>
      </c>
      <c r="D1852" s="123" t="s">
        <v>1226</v>
      </c>
      <c r="E1852" s="150" t="s">
        <v>10</v>
      </c>
      <c r="F1852" s="150"/>
      <c r="G1852" s="93" t="s">
        <v>2</v>
      </c>
      <c r="H1852" s="94">
        <v>8.9999999999999993E-3</v>
      </c>
      <c r="I1852" s="95">
        <v>4.8099999999999996</v>
      </c>
      <c r="J1852" s="95">
        <v>0.04</v>
      </c>
    </row>
    <row r="1853" spans="1:10" x14ac:dyDescent="0.25">
      <c r="A1853" s="126"/>
      <c r="B1853" s="126"/>
      <c r="C1853" s="126"/>
      <c r="D1853" s="126"/>
      <c r="E1853" s="126" t="s">
        <v>740</v>
      </c>
      <c r="F1853" s="90">
        <v>1.0195412064570943</v>
      </c>
      <c r="G1853" s="126" t="s">
        <v>741</v>
      </c>
      <c r="H1853" s="90">
        <v>1.1399999999999999</v>
      </c>
      <c r="I1853" s="126" t="s">
        <v>742</v>
      </c>
      <c r="J1853" s="90">
        <v>2.16</v>
      </c>
    </row>
    <row r="1854" spans="1:10" x14ac:dyDescent="0.25">
      <c r="A1854" s="126"/>
      <c r="B1854" s="126"/>
      <c r="C1854" s="126"/>
      <c r="D1854" s="126"/>
      <c r="E1854" s="126" t="s">
        <v>743</v>
      </c>
      <c r="F1854" s="90">
        <v>11.1</v>
      </c>
      <c r="G1854" s="126"/>
      <c r="H1854" s="149" t="s">
        <v>744</v>
      </c>
      <c r="I1854" s="149"/>
      <c r="J1854" s="90">
        <v>65.7</v>
      </c>
    </row>
    <row r="1855" spans="1:10" ht="14.4" thickBot="1" x14ac:dyDescent="0.3">
      <c r="A1855" s="119"/>
      <c r="B1855" s="119"/>
      <c r="C1855" s="119"/>
      <c r="D1855" s="119"/>
      <c r="E1855" s="119"/>
      <c r="F1855" s="119"/>
      <c r="G1855" s="119" t="s">
        <v>745</v>
      </c>
      <c r="H1855" s="91">
        <v>120</v>
      </c>
      <c r="I1855" s="119" t="s">
        <v>746</v>
      </c>
      <c r="J1855" s="120">
        <v>7884</v>
      </c>
    </row>
    <row r="1856" spans="1:10" ht="14.4" thickTop="1" x14ac:dyDescent="0.25">
      <c r="A1856" s="4"/>
      <c r="B1856" s="4"/>
      <c r="C1856" s="4"/>
      <c r="D1856" s="4"/>
      <c r="E1856" s="4"/>
      <c r="F1856" s="4"/>
      <c r="G1856" s="4"/>
      <c r="H1856" s="4"/>
      <c r="I1856" s="4"/>
      <c r="J1856" s="4"/>
    </row>
    <row r="1857" spans="1:10" x14ac:dyDescent="0.25">
      <c r="A1857" s="117" t="s">
        <v>611</v>
      </c>
      <c r="B1857" s="97" t="s">
        <v>1</v>
      </c>
      <c r="C1857" s="117" t="s">
        <v>206</v>
      </c>
      <c r="D1857" s="117" t="s">
        <v>0</v>
      </c>
      <c r="E1857" s="141" t="s">
        <v>3</v>
      </c>
      <c r="F1857" s="141"/>
      <c r="G1857" s="98" t="s">
        <v>207</v>
      </c>
      <c r="H1857" s="97" t="s">
        <v>208</v>
      </c>
      <c r="I1857" s="97" t="s">
        <v>209</v>
      </c>
      <c r="J1857" s="97" t="s">
        <v>167</v>
      </c>
    </row>
    <row r="1858" spans="1:10" ht="26.4" x14ac:dyDescent="0.25">
      <c r="A1858" s="124" t="s">
        <v>717</v>
      </c>
      <c r="B1858" s="2" t="s">
        <v>1974</v>
      </c>
      <c r="C1858" s="124" t="s">
        <v>213</v>
      </c>
      <c r="D1858" s="124" t="s">
        <v>1704</v>
      </c>
      <c r="E1858" s="151" t="s">
        <v>753</v>
      </c>
      <c r="F1858" s="151"/>
      <c r="G1858" s="3" t="s">
        <v>218</v>
      </c>
      <c r="H1858" s="85">
        <v>1</v>
      </c>
      <c r="I1858" s="83">
        <v>11.88</v>
      </c>
      <c r="J1858" s="83">
        <v>11.88</v>
      </c>
    </row>
    <row r="1859" spans="1:10" ht="26.4" x14ac:dyDescent="0.25">
      <c r="A1859" s="125" t="s">
        <v>719</v>
      </c>
      <c r="B1859" s="86" t="s">
        <v>756</v>
      </c>
      <c r="C1859" s="125" t="s">
        <v>251</v>
      </c>
      <c r="D1859" s="125" t="s">
        <v>757</v>
      </c>
      <c r="E1859" s="152" t="s">
        <v>4</v>
      </c>
      <c r="F1859" s="152"/>
      <c r="G1859" s="87" t="s">
        <v>5</v>
      </c>
      <c r="H1859" s="88">
        <v>0.02</v>
      </c>
      <c r="I1859" s="89">
        <v>21.06</v>
      </c>
      <c r="J1859" s="89">
        <v>0.42</v>
      </c>
    </row>
    <row r="1860" spans="1:10" x14ac:dyDescent="0.25">
      <c r="A1860" s="123" t="s">
        <v>758</v>
      </c>
      <c r="B1860" s="92" t="s">
        <v>1461</v>
      </c>
      <c r="C1860" s="123" t="s">
        <v>251</v>
      </c>
      <c r="D1860" s="123" t="s">
        <v>1462</v>
      </c>
      <c r="E1860" s="150" t="s">
        <v>10</v>
      </c>
      <c r="F1860" s="150"/>
      <c r="G1860" s="93" t="s">
        <v>2</v>
      </c>
      <c r="H1860" s="94">
        <v>1</v>
      </c>
      <c r="I1860" s="95">
        <v>11.46</v>
      </c>
      <c r="J1860" s="95">
        <v>11.46</v>
      </c>
    </row>
    <row r="1861" spans="1:10" x14ac:dyDescent="0.25">
      <c r="A1861" s="126"/>
      <c r="B1861" s="126"/>
      <c r="C1861" s="126"/>
      <c r="D1861" s="126"/>
      <c r="E1861" s="126" t="s">
        <v>740</v>
      </c>
      <c r="F1861" s="90">
        <v>0.14160294534126311</v>
      </c>
      <c r="G1861" s="126" t="s">
        <v>741</v>
      </c>
      <c r="H1861" s="90">
        <v>0.16</v>
      </c>
      <c r="I1861" s="126" t="s">
        <v>742</v>
      </c>
      <c r="J1861" s="90">
        <v>0.3</v>
      </c>
    </row>
    <row r="1862" spans="1:10" x14ac:dyDescent="0.25">
      <c r="A1862" s="126"/>
      <c r="B1862" s="126"/>
      <c r="C1862" s="126"/>
      <c r="D1862" s="126"/>
      <c r="E1862" s="126" t="s">
        <v>743</v>
      </c>
      <c r="F1862" s="90">
        <v>2.41</v>
      </c>
      <c r="G1862" s="126"/>
      <c r="H1862" s="149" t="s">
        <v>744</v>
      </c>
      <c r="I1862" s="149"/>
      <c r="J1862" s="90">
        <v>14.29</v>
      </c>
    </row>
    <row r="1863" spans="1:10" ht="14.4" thickBot="1" x14ac:dyDescent="0.3">
      <c r="A1863" s="119"/>
      <c r="B1863" s="119"/>
      <c r="C1863" s="119"/>
      <c r="D1863" s="119"/>
      <c r="E1863" s="119"/>
      <c r="F1863" s="119"/>
      <c r="G1863" s="119" t="s">
        <v>745</v>
      </c>
      <c r="H1863" s="91">
        <v>72</v>
      </c>
      <c r="I1863" s="119" t="s">
        <v>746</v>
      </c>
      <c r="J1863" s="120">
        <v>1028.8800000000001</v>
      </c>
    </row>
    <row r="1864" spans="1:10" ht="14.4" thickTop="1" x14ac:dyDescent="0.25">
      <c r="A1864" s="4"/>
      <c r="B1864" s="4"/>
      <c r="C1864" s="4"/>
      <c r="D1864" s="4"/>
      <c r="E1864" s="4"/>
      <c r="F1864" s="4"/>
      <c r="G1864" s="4"/>
      <c r="H1864" s="4"/>
      <c r="I1864" s="4"/>
      <c r="J1864" s="4"/>
    </row>
    <row r="1865" spans="1:10" x14ac:dyDescent="0.25">
      <c r="A1865" s="117" t="s">
        <v>612</v>
      </c>
      <c r="B1865" s="97" t="s">
        <v>1</v>
      </c>
      <c r="C1865" s="117" t="s">
        <v>206</v>
      </c>
      <c r="D1865" s="117" t="s">
        <v>0</v>
      </c>
      <c r="E1865" s="141" t="s">
        <v>3</v>
      </c>
      <c r="F1865" s="141"/>
      <c r="G1865" s="98" t="s">
        <v>207</v>
      </c>
      <c r="H1865" s="97" t="s">
        <v>208</v>
      </c>
      <c r="I1865" s="97" t="s">
        <v>209</v>
      </c>
      <c r="J1865" s="97" t="s">
        <v>167</v>
      </c>
    </row>
    <row r="1866" spans="1:10" ht="26.4" x14ac:dyDescent="0.25">
      <c r="A1866" s="124" t="s">
        <v>717</v>
      </c>
      <c r="B1866" s="2" t="s">
        <v>1705</v>
      </c>
      <c r="C1866" s="124" t="s">
        <v>213</v>
      </c>
      <c r="D1866" s="124" t="s">
        <v>1706</v>
      </c>
      <c r="E1866" s="151">
        <v>90</v>
      </c>
      <c r="F1866" s="151"/>
      <c r="G1866" s="3" t="s">
        <v>546</v>
      </c>
      <c r="H1866" s="85">
        <v>1</v>
      </c>
      <c r="I1866" s="83">
        <v>4.3</v>
      </c>
      <c r="J1866" s="83">
        <v>4.3</v>
      </c>
    </row>
    <row r="1867" spans="1:10" ht="26.4" x14ac:dyDescent="0.25">
      <c r="A1867" s="125" t="s">
        <v>719</v>
      </c>
      <c r="B1867" s="86" t="s">
        <v>756</v>
      </c>
      <c r="C1867" s="125" t="s">
        <v>251</v>
      </c>
      <c r="D1867" s="125" t="s">
        <v>757</v>
      </c>
      <c r="E1867" s="152" t="s">
        <v>4</v>
      </c>
      <c r="F1867" s="152"/>
      <c r="G1867" s="87" t="s">
        <v>5</v>
      </c>
      <c r="H1867" s="88">
        <v>0.1</v>
      </c>
      <c r="I1867" s="89">
        <v>21.06</v>
      </c>
      <c r="J1867" s="89">
        <v>2.1</v>
      </c>
    </row>
    <row r="1868" spans="1:10" x14ac:dyDescent="0.25">
      <c r="A1868" s="123" t="s">
        <v>758</v>
      </c>
      <c r="B1868" s="92" t="s">
        <v>1789</v>
      </c>
      <c r="C1868" s="123" t="s">
        <v>770</v>
      </c>
      <c r="D1868" s="123" t="s">
        <v>1706</v>
      </c>
      <c r="E1868" s="150" t="s">
        <v>10</v>
      </c>
      <c r="F1868" s="150"/>
      <c r="G1868" s="93" t="s">
        <v>546</v>
      </c>
      <c r="H1868" s="94">
        <v>1</v>
      </c>
      <c r="I1868" s="95">
        <v>2.2000000000000002</v>
      </c>
      <c r="J1868" s="95">
        <v>2.2000000000000002</v>
      </c>
    </row>
    <row r="1869" spans="1:10" x14ac:dyDescent="0.25">
      <c r="A1869" s="126"/>
      <c r="B1869" s="126"/>
      <c r="C1869" s="126"/>
      <c r="D1869" s="126"/>
      <c r="E1869" s="126" t="s">
        <v>740</v>
      </c>
      <c r="F1869" s="90">
        <v>0.72217502124044175</v>
      </c>
      <c r="G1869" s="126" t="s">
        <v>741</v>
      </c>
      <c r="H1869" s="90">
        <v>0.81</v>
      </c>
      <c r="I1869" s="126" t="s">
        <v>742</v>
      </c>
      <c r="J1869" s="90">
        <v>1.53</v>
      </c>
    </row>
    <row r="1870" spans="1:10" x14ac:dyDescent="0.25">
      <c r="A1870" s="126"/>
      <c r="B1870" s="126"/>
      <c r="C1870" s="126"/>
      <c r="D1870" s="126"/>
      <c r="E1870" s="126" t="s">
        <v>743</v>
      </c>
      <c r="F1870" s="90">
        <v>0.87</v>
      </c>
      <c r="G1870" s="126"/>
      <c r="H1870" s="149" t="s">
        <v>744</v>
      </c>
      <c r="I1870" s="149"/>
      <c r="J1870" s="90">
        <v>5.17</v>
      </c>
    </row>
    <row r="1871" spans="1:10" ht="14.4" thickBot="1" x14ac:dyDescent="0.3">
      <c r="A1871" s="119"/>
      <c r="B1871" s="119"/>
      <c r="C1871" s="119"/>
      <c r="D1871" s="119"/>
      <c r="E1871" s="119"/>
      <c r="F1871" s="119"/>
      <c r="G1871" s="119" t="s">
        <v>745</v>
      </c>
      <c r="H1871" s="91">
        <v>24</v>
      </c>
      <c r="I1871" s="119" t="s">
        <v>746</v>
      </c>
      <c r="J1871" s="120">
        <v>124.08</v>
      </c>
    </row>
    <row r="1872" spans="1:10" ht="14.4" thickTop="1" x14ac:dyDescent="0.25">
      <c r="A1872" s="4"/>
      <c r="B1872" s="4"/>
      <c r="C1872" s="4"/>
      <c r="D1872" s="4"/>
      <c r="E1872" s="4"/>
      <c r="F1872" s="4"/>
      <c r="G1872" s="4"/>
      <c r="H1872" s="4"/>
      <c r="I1872" s="4"/>
      <c r="J1872" s="4"/>
    </row>
    <row r="1873" spans="1:10" x14ac:dyDescent="0.25">
      <c r="A1873" s="117" t="s">
        <v>615</v>
      </c>
      <c r="B1873" s="97" t="s">
        <v>1</v>
      </c>
      <c r="C1873" s="117" t="s">
        <v>206</v>
      </c>
      <c r="D1873" s="117" t="s">
        <v>0</v>
      </c>
      <c r="E1873" s="141" t="s">
        <v>3</v>
      </c>
      <c r="F1873" s="141"/>
      <c r="G1873" s="98" t="s">
        <v>207</v>
      </c>
      <c r="H1873" s="97" t="s">
        <v>208</v>
      </c>
      <c r="I1873" s="97" t="s">
        <v>209</v>
      </c>
      <c r="J1873" s="97" t="s">
        <v>167</v>
      </c>
    </row>
    <row r="1874" spans="1:10" ht="39.6" x14ac:dyDescent="0.25">
      <c r="A1874" s="124" t="s">
        <v>717</v>
      </c>
      <c r="B1874" s="2" t="s">
        <v>1707</v>
      </c>
      <c r="C1874" s="124" t="s">
        <v>251</v>
      </c>
      <c r="D1874" s="124" t="s">
        <v>1708</v>
      </c>
      <c r="E1874" s="151" t="s">
        <v>753</v>
      </c>
      <c r="F1874" s="151"/>
      <c r="G1874" s="3" t="s">
        <v>2</v>
      </c>
      <c r="H1874" s="85">
        <v>1</v>
      </c>
      <c r="I1874" s="83">
        <v>16.190000000000001</v>
      </c>
      <c r="J1874" s="83">
        <v>16.190000000000001</v>
      </c>
    </row>
    <row r="1875" spans="1:10" ht="26.4" x14ac:dyDescent="0.25">
      <c r="A1875" s="125" t="s">
        <v>719</v>
      </c>
      <c r="B1875" s="86" t="s">
        <v>1221</v>
      </c>
      <c r="C1875" s="125" t="s">
        <v>251</v>
      </c>
      <c r="D1875" s="125" t="s">
        <v>1222</v>
      </c>
      <c r="E1875" s="152" t="s">
        <v>4</v>
      </c>
      <c r="F1875" s="152"/>
      <c r="G1875" s="87" t="s">
        <v>5</v>
      </c>
      <c r="H1875" s="88">
        <v>9.5200000000000007E-2</v>
      </c>
      <c r="I1875" s="89">
        <v>16.489999999999998</v>
      </c>
      <c r="J1875" s="89">
        <v>1.56</v>
      </c>
    </row>
    <row r="1876" spans="1:10" ht="26.4" x14ac:dyDescent="0.25">
      <c r="A1876" s="125" t="s">
        <v>719</v>
      </c>
      <c r="B1876" s="86" t="s">
        <v>756</v>
      </c>
      <c r="C1876" s="125" t="s">
        <v>251</v>
      </c>
      <c r="D1876" s="125" t="s">
        <v>757</v>
      </c>
      <c r="E1876" s="152" t="s">
        <v>4</v>
      </c>
      <c r="F1876" s="152"/>
      <c r="G1876" s="87" t="s">
        <v>5</v>
      </c>
      <c r="H1876" s="88">
        <v>9.5200000000000007E-2</v>
      </c>
      <c r="I1876" s="89">
        <v>21.06</v>
      </c>
      <c r="J1876" s="89">
        <v>2</v>
      </c>
    </row>
    <row r="1877" spans="1:10" x14ac:dyDescent="0.25">
      <c r="A1877" s="123" t="s">
        <v>758</v>
      </c>
      <c r="B1877" s="92" t="s">
        <v>1463</v>
      </c>
      <c r="C1877" s="123" t="s">
        <v>251</v>
      </c>
      <c r="D1877" s="123" t="s">
        <v>1464</v>
      </c>
      <c r="E1877" s="150" t="s">
        <v>10</v>
      </c>
      <c r="F1877" s="150"/>
      <c r="G1877" s="93" t="s">
        <v>2</v>
      </c>
      <c r="H1877" s="94">
        <v>1</v>
      </c>
      <c r="I1877" s="95">
        <v>12.63</v>
      </c>
      <c r="J1877" s="95">
        <v>12.63</v>
      </c>
    </row>
    <row r="1878" spans="1:10" x14ac:dyDescent="0.25">
      <c r="A1878" s="126"/>
      <c r="B1878" s="126"/>
      <c r="C1878" s="126"/>
      <c r="D1878" s="126"/>
      <c r="E1878" s="126" t="s">
        <v>740</v>
      </c>
      <c r="F1878" s="90">
        <v>1.1705843481544416</v>
      </c>
      <c r="G1878" s="126" t="s">
        <v>741</v>
      </c>
      <c r="H1878" s="90">
        <v>1.31</v>
      </c>
      <c r="I1878" s="126" t="s">
        <v>742</v>
      </c>
      <c r="J1878" s="90">
        <v>2.48</v>
      </c>
    </row>
    <row r="1879" spans="1:10" x14ac:dyDescent="0.25">
      <c r="A1879" s="126"/>
      <c r="B1879" s="126"/>
      <c r="C1879" s="126"/>
      <c r="D1879" s="126"/>
      <c r="E1879" s="126" t="s">
        <v>743</v>
      </c>
      <c r="F1879" s="90">
        <v>3.29</v>
      </c>
      <c r="G1879" s="126"/>
      <c r="H1879" s="149" t="s">
        <v>744</v>
      </c>
      <c r="I1879" s="149"/>
      <c r="J1879" s="90">
        <v>19.48</v>
      </c>
    </row>
    <row r="1880" spans="1:10" ht="14.4" thickBot="1" x14ac:dyDescent="0.3">
      <c r="A1880" s="119"/>
      <c r="B1880" s="119"/>
      <c r="C1880" s="119"/>
      <c r="D1880" s="119"/>
      <c r="E1880" s="119"/>
      <c r="F1880" s="119"/>
      <c r="G1880" s="119" t="s">
        <v>745</v>
      </c>
      <c r="H1880" s="91">
        <v>24</v>
      </c>
      <c r="I1880" s="119" t="s">
        <v>746</v>
      </c>
      <c r="J1880" s="120">
        <v>467.52</v>
      </c>
    </row>
    <row r="1881" spans="1:10" ht="14.4" thickTop="1" x14ac:dyDescent="0.25">
      <c r="A1881" s="4"/>
      <c r="B1881" s="4"/>
      <c r="C1881" s="4"/>
      <c r="D1881" s="4"/>
      <c r="E1881" s="4"/>
      <c r="F1881" s="4"/>
      <c r="G1881" s="4"/>
      <c r="H1881" s="4"/>
      <c r="I1881" s="4"/>
      <c r="J1881" s="4"/>
    </row>
    <row r="1882" spans="1:10" x14ac:dyDescent="0.25">
      <c r="A1882" s="117" t="s">
        <v>616</v>
      </c>
      <c r="B1882" s="97" t="s">
        <v>1</v>
      </c>
      <c r="C1882" s="117" t="s">
        <v>206</v>
      </c>
      <c r="D1882" s="117" t="s">
        <v>0</v>
      </c>
      <c r="E1882" s="141" t="s">
        <v>3</v>
      </c>
      <c r="F1882" s="141"/>
      <c r="G1882" s="98" t="s">
        <v>207</v>
      </c>
      <c r="H1882" s="97" t="s">
        <v>208</v>
      </c>
      <c r="I1882" s="97" t="s">
        <v>209</v>
      </c>
      <c r="J1882" s="97" t="s">
        <v>167</v>
      </c>
    </row>
    <row r="1883" spans="1:10" ht="39.6" x14ac:dyDescent="0.25">
      <c r="A1883" s="124" t="s">
        <v>717</v>
      </c>
      <c r="B1883" s="2" t="s">
        <v>618</v>
      </c>
      <c r="C1883" s="124" t="s">
        <v>251</v>
      </c>
      <c r="D1883" s="124" t="s">
        <v>619</v>
      </c>
      <c r="E1883" s="151" t="s">
        <v>753</v>
      </c>
      <c r="F1883" s="151"/>
      <c r="G1883" s="3" t="s">
        <v>2</v>
      </c>
      <c r="H1883" s="85">
        <v>1</v>
      </c>
      <c r="I1883" s="83">
        <v>2366.44</v>
      </c>
      <c r="J1883" s="83">
        <v>2366.44</v>
      </c>
    </row>
    <row r="1884" spans="1:10" ht="39.6" x14ac:dyDescent="0.25">
      <c r="A1884" s="125" t="s">
        <v>719</v>
      </c>
      <c r="B1884" s="86" t="s">
        <v>1275</v>
      </c>
      <c r="C1884" s="125" t="s">
        <v>251</v>
      </c>
      <c r="D1884" s="125" t="s">
        <v>1276</v>
      </c>
      <c r="E1884" s="152" t="s">
        <v>753</v>
      </c>
      <c r="F1884" s="152"/>
      <c r="G1884" s="87" t="s">
        <v>230</v>
      </c>
      <c r="H1884" s="88">
        <v>6.05</v>
      </c>
      <c r="I1884" s="89">
        <v>15.44</v>
      </c>
      <c r="J1884" s="89">
        <v>93.41</v>
      </c>
    </row>
    <row r="1885" spans="1:10" ht="39.6" x14ac:dyDescent="0.25">
      <c r="A1885" s="125" t="s">
        <v>719</v>
      </c>
      <c r="B1885" s="86" t="s">
        <v>1277</v>
      </c>
      <c r="C1885" s="125" t="s">
        <v>251</v>
      </c>
      <c r="D1885" s="125" t="s">
        <v>1278</v>
      </c>
      <c r="E1885" s="152" t="s">
        <v>753</v>
      </c>
      <c r="F1885" s="152"/>
      <c r="G1885" s="87" t="s">
        <v>2</v>
      </c>
      <c r="H1885" s="88">
        <v>1</v>
      </c>
      <c r="I1885" s="89">
        <v>10.77</v>
      </c>
      <c r="J1885" s="89">
        <v>10.77</v>
      </c>
    </row>
    <row r="1886" spans="1:10" ht="39.6" x14ac:dyDescent="0.25">
      <c r="A1886" s="125" t="s">
        <v>719</v>
      </c>
      <c r="B1886" s="86" t="s">
        <v>1279</v>
      </c>
      <c r="C1886" s="125" t="s">
        <v>251</v>
      </c>
      <c r="D1886" s="125" t="s">
        <v>1280</v>
      </c>
      <c r="E1886" s="152" t="s">
        <v>753</v>
      </c>
      <c r="F1886" s="152"/>
      <c r="G1886" s="87" t="s">
        <v>2</v>
      </c>
      <c r="H1886" s="88">
        <v>1</v>
      </c>
      <c r="I1886" s="89">
        <v>17.11</v>
      </c>
      <c r="J1886" s="89">
        <v>17.11</v>
      </c>
    </row>
    <row r="1887" spans="1:10" ht="26.4" x14ac:dyDescent="0.25">
      <c r="A1887" s="125" t="s">
        <v>719</v>
      </c>
      <c r="B1887" s="86" t="s">
        <v>1285</v>
      </c>
      <c r="C1887" s="125" t="s">
        <v>251</v>
      </c>
      <c r="D1887" s="125" t="s">
        <v>1286</v>
      </c>
      <c r="E1887" s="152" t="s">
        <v>753</v>
      </c>
      <c r="F1887" s="152"/>
      <c r="G1887" s="87" t="s">
        <v>2</v>
      </c>
      <c r="H1887" s="88">
        <v>1</v>
      </c>
      <c r="I1887" s="89">
        <v>94.49</v>
      </c>
      <c r="J1887" s="89">
        <v>94.49</v>
      </c>
    </row>
    <row r="1888" spans="1:10" ht="26.4" x14ac:dyDescent="0.25">
      <c r="A1888" s="125" t="s">
        <v>719</v>
      </c>
      <c r="B1888" s="86" t="s">
        <v>1283</v>
      </c>
      <c r="C1888" s="125" t="s">
        <v>251</v>
      </c>
      <c r="D1888" s="125" t="s">
        <v>1284</v>
      </c>
      <c r="E1888" s="152" t="s">
        <v>753</v>
      </c>
      <c r="F1888" s="152"/>
      <c r="G1888" s="87" t="s">
        <v>230</v>
      </c>
      <c r="H1888" s="88">
        <v>22.2</v>
      </c>
      <c r="I1888" s="89">
        <v>38.75</v>
      </c>
      <c r="J1888" s="89">
        <v>860.25</v>
      </c>
    </row>
    <row r="1889" spans="1:10" ht="39.6" x14ac:dyDescent="0.25">
      <c r="A1889" s="125" t="s">
        <v>719</v>
      </c>
      <c r="B1889" s="86" t="s">
        <v>1281</v>
      </c>
      <c r="C1889" s="125" t="s">
        <v>251</v>
      </c>
      <c r="D1889" s="125" t="s">
        <v>1282</v>
      </c>
      <c r="E1889" s="152" t="s">
        <v>753</v>
      </c>
      <c r="F1889" s="152"/>
      <c r="G1889" s="87" t="s">
        <v>2</v>
      </c>
      <c r="H1889" s="88">
        <v>1</v>
      </c>
      <c r="I1889" s="89">
        <v>19.57</v>
      </c>
      <c r="J1889" s="89">
        <v>19.57</v>
      </c>
    </row>
    <row r="1890" spans="1:10" ht="52.8" x14ac:dyDescent="0.25">
      <c r="A1890" s="125" t="s">
        <v>719</v>
      </c>
      <c r="B1890" s="86" t="s">
        <v>1287</v>
      </c>
      <c r="C1890" s="125" t="s">
        <v>251</v>
      </c>
      <c r="D1890" s="125" t="s">
        <v>1288</v>
      </c>
      <c r="E1890" s="152" t="s">
        <v>753</v>
      </c>
      <c r="F1890" s="152"/>
      <c r="G1890" s="87" t="s">
        <v>2</v>
      </c>
      <c r="H1890" s="88">
        <v>1</v>
      </c>
      <c r="I1890" s="89">
        <v>519.59</v>
      </c>
      <c r="J1890" s="89">
        <v>519.59</v>
      </c>
    </row>
    <row r="1891" spans="1:10" ht="26.4" x14ac:dyDescent="0.25">
      <c r="A1891" s="125" t="s">
        <v>719</v>
      </c>
      <c r="B1891" s="86" t="s">
        <v>1289</v>
      </c>
      <c r="C1891" s="125" t="s">
        <v>251</v>
      </c>
      <c r="D1891" s="125" t="s">
        <v>1290</v>
      </c>
      <c r="E1891" s="152" t="s">
        <v>753</v>
      </c>
      <c r="F1891" s="152"/>
      <c r="G1891" s="87" t="s">
        <v>230</v>
      </c>
      <c r="H1891" s="88">
        <v>1.95</v>
      </c>
      <c r="I1891" s="89">
        <v>68.91</v>
      </c>
      <c r="J1891" s="89">
        <v>134.37</v>
      </c>
    </row>
    <row r="1892" spans="1:10" ht="26.4" x14ac:dyDescent="0.25">
      <c r="A1892" s="125" t="s">
        <v>719</v>
      </c>
      <c r="B1892" s="86" t="s">
        <v>1291</v>
      </c>
      <c r="C1892" s="125" t="s">
        <v>251</v>
      </c>
      <c r="D1892" s="125" t="s">
        <v>1292</v>
      </c>
      <c r="E1892" s="152" t="s">
        <v>753</v>
      </c>
      <c r="F1892" s="152"/>
      <c r="G1892" s="87" t="s">
        <v>2</v>
      </c>
      <c r="H1892" s="88">
        <v>1</v>
      </c>
      <c r="I1892" s="89">
        <v>117.18</v>
      </c>
      <c r="J1892" s="89">
        <v>117.18</v>
      </c>
    </row>
    <row r="1893" spans="1:10" ht="39.6" x14ac:dyDescent="0.25">
      <c r="A1893" s="125" t="s">
        <v>719</v>
      </c>
      <c r="B1893" s="86" t="s">
        <v>1253</v>
      </c>
      <c r="C1893" s="125" t="s">
        <v>251</v>
      </c>
      <c r="D1893" s="125" t="s">
        <v>1254</v>
      </c>
      <c r="E1893" s="152" t="s">
        <v>4</v>
      </c>
      <c r="F1893" s="152"/>
      <c r="G1893" s="87" t="s">
        <v>261</v>
      </c>
      <c r="H1893" s="88">
        <v>1.9400000000000001E-2</v>
      </c>
      <c r="I1893" s="89">
        <v>550.91</v>
      </c>
      <c r="J1893" s="89">
        <v>10.68</v>
      </c>
    </row>
    <row r="1894" spans="1:10" ht="26.4" x14ac:dyDescent="0.25">
      <c r="A1894" s="125" t="s">
        <v>719</v>
      </c>
      <c r="B1894" s="86" t="s">
        <v>1221</v>
      </c>
      <c r="C1894" s="125" t="s">
        <v>251</v>
      </c>
      <c r="D1894" s="125" t="s">
        <v>1222</v>
      </c>
      <c r="E1894" s="152" t="s">
        <v>4</v>
      </c>
      <c r="F1894" s="152"/>
      <c r="G1894" s="87" t="s">
        <v>5</v>
      </c>
      <c r="H1894" s="88">
        <v>0.32329999999999998</v>
      </c>
      <c r="I1894" s="89">
        <v>16.489999999999998</v>
      </c>
      <c r="J1894" s="89">
        <v>5.33</v>
      </c>
    </row>
    <row r="1895" spans="1:10" ht="26.4" x14ac:dyDescent="0.25">
      <c r="A1895" s="125" t="s">
        <v>719</v>
      </c>
      <c r="B1895" s="86" t="s">
        <v>756</v>
      </c>
      <c r="C1895" s="125" t="s">
        <v>251</v>
      </c>
      <c r="D1895" s="125" t="s">
        <v>757</v>
      </c>
      <c r="E1895" s="152" t="s">
        <v>4</v>
      </c>
      <c r="F1895" s="152"/>
      <c r="G1895" s="87" t="s">
        <v>5</v>
      </c>
      <c r="H1895" s="88">
        <v>2.9102000000000001</v>
      </c>
      <c r="I1895" s="89">
        <v>21.06</v>
      </c>
      <c r="J1895" s="89">
        <v>61.28</v>
      </c>
    </row>
    <row r="1896" spans="1:10" ht="39.6" x14ac:dyDescent="0.25">
      <c r="A1896" s="123" t="s">
        <v>758</v>
      </c>
      <c r="B1896" s="92" t="s">
        <v>1295</v>
      </c>
      <c r="C1896" s="123" t="s">
        <v>251</v>
      </c>
      <c r="D1896" s="123" t="s">
        <v>1296</v>
      </c>
      <c r="E1896" s="150" t="s">
        <v>10</v>
      </c>
      <c r="F1896" s="150"/>
      <c r="G1896" s="93" t="s">
        <v>2</v>
      </c>
      <c r="H1896" s="94">
        <v>2</v>
      </c>
      <c r="I1896" s="95">
        <v>0.8</v>
      </c>
      <c r="J1896" s="95">
        <v>1.6</v>
      </c>
    </row>
    <row r="1897" spans="1:10" ht="26.4" x14ac:dyDescent="0.25">
      <c r="A1897" s="123" t="s">
        <v>758</v>
      </c>
      <c r="B1897" s="92" t="s">
        <v>1293</v>
      </c>
      <c r="C1897" s="123" t="s">
        <v>251</v>
      </c>
      <c r="D1897" s="123" t="s">
        <v>1294</v>
      </c>
      <c r="E1897" s="150" t="s">
        <v>10</v>
      </c>
      <c r="F1897" s="150"/>
      <c r="G1897" s="93" t="s">
        <v>2</v>
      </c>
      <c r="H1897" s="94">
        <v>1</v>
      </c>
      <c r="I1897" s="95">
        <v>15.96</v>
      </c>
      <c r="J1897" s="95">
        <v>15.96</v>
      </c>
    </row>
    <row r="1898" spans="1:10" ht="39.6" x14ac:dyDescent="0.25">
      <c r="A1898" s="123" t="s">
        <v>758</v>
      </c>
      <c r="B1898" s="92" t="s">
        <v>1299</v>
      </c>
      <c r="C1898" s="123" t="s">
        <v>251</v>
      </c>
      <c r="D1898" s="123" t="s">
        <v>1300</v>
      </c>
      <c r="E1898" s="150" t="s">
        <v>10</v>
      </c>
      <c r="F1898" s="150"/>
      <c r="G1898" s="93" t="s">
        <v>2</v>
      </c>
      <c r="H1898" s="94">
        <v>1</v>
      </c>
      <c r="I1898" s="95">
        <v>311.95999999999998</v>
      </c>
      <c r="J1898" s="95">
        <v>311.95999999999998</v>
      </c>
    </row>
    <row r="1899" spans="1:10" ht="26.4" x14ac:dyDescent="0.25">
      <c r="A1899" s="123" t="s">
        <v>758</v>
      </c>
      <c r="B1899" s="92" t="s">
        <v>1297</v>
      </c>
      <c r="C1899" s="123" t="s">
        <v>251</v>
      </c>
      <c r="D1899" s="123" t="s">
        <v>1298</v>
      </c>
      <c r="E1899" s="150" t="s">
        <v>10</v>
      </c>
      <c r="F1899" s="150"/>
      <c r="G1899" s="93" t="s">
        <v>2</v>
      </c>
      <c r="H1899" s="94">
        <v>1</v>
      </c>
      <c r="I1899" s="95">
        <v>24.79</v>
      </c>
      <c r="J1899" s="95">
        <v>24.79</v>
      </c>
    </row>
    <row r="1900" spans="1:10" ht="26.4" x14ac:dyDescent="0.25">
      <c r="A1900" s="123" t="s">
        <v>758</v>
      </c>
      <c r="B1900" s="92" t="s">
        <v>1301</v>
      </c>
      <c r="C1900" s="123" t="s">
        <v>251</v>
      </c>
      <c r="D1900" s="123" t="s">
        <v>1302</v>
      </c>
      <c r="E1900" s="150" t="s">
        <v>10</v>
      </c>
      <c r="F1900" s="150"/>
      <c r="G1900" s="93" t="s">
        <v>2</v>
      </c>
      <c r="H1900" s="94">
        <v>1</v>
      </c>
      <c r="I1900" s="95">
        <v>32.369999999999997</v>
      </c>
      <c r="J1900" s="95">
        <v>32.369999999999997</v>
      </c>
    </row>
    <row r="1901" spans="1:10" ht="26.4" x14ac:dyDescent="0.25">
      <c r="A1901" s="123" t="s">
        <v>758</v>
      </c>
      <c r="B1901" s="92" t="s">
        <v>1303</v>
      </c>
      <c r="C1901" s="123" t="s">
        <v>251</v>
      </c>
      <c r="D1901" s="123" t="s">
        <v>1304</v>
      </c>
      <c r="E1901" s="150" t="s">
        <v>10</v>
      </c>
      <c r="F1901" s="150"/>
      <c r="G1901" s="93" t="s">
        <v>2</v>
      </c>
      <c r="H1901" s="94">
        <v>0.06</v>
      </c>
      <c r="I1901" s="95">
        <v>55.04</v>
      </c>
      <c r="J1901" s="95">
        <v>3.3</v>
      </c>
    </row>
    <row r="1902" spans="1:10" ht="26.4" x14ac:dyDescent="0.25">
      <c r="A1902" s="123" t="s">
        <v>758</v>
      </c>
      <c r="B1902" s="92" t="s">
        <v>1305</v>
      </c>
      <c r="C1902" s="123" t="s">
        <v>251</v>
      </c>
      <c r="D1902" s="123" t="s">
        <v>1306</v>
      </c>
      <c r="E1902" s="150" t="s">
        <v>10</v>
      </c>
      <c r="F1902" s="150"/>
      <c r="G1902" s="93" t="s">
        <v>2</v>
      </c>
      <c r="H1902" s="94">
        <v>1</v>
      </c>
      <c r="I1902" s="95">
        <v>2.34</v>
      </c>
      <c r="J1902" s="95">
        <v>2.34</v>
      </c>
    </row>
    <row r="1903" spans="1:10" ht="39.6" x14ac:dyDescent="0.25">
      <c r="A1903" s="123" t="s">
        <v>758</v>
      </c>
      <c r="B1903" s="92" t="s">
        <v>1307</v>
      </c>
      <c r="C1903" s="123" t="s">
        <v>251</v>
      </c>
      <c r="D1903" s="123" t="s">
        <v>1308</v>
      </c>
      <c r="E1903" s="150" t="s">
        <v>10</v>
      </c>
      <c r="F1903" s="150"/>
      <c r="G1903" s="93" t="s">
        <v>2</v>
      </c>
      <c r="H1903" s="94">
        <v>3</v>
      </c>
      <c r="I1903" s="95">
        <v>9.6</v>
      </c>
      <c r="J1903" s="95">
        <v>28.8</v>
      </c>
    </row>
    <row r="1904" spans="1:10" x14ac:dyDescent="0.25">
      <c r="A1904" s="123" t="s">
        <v>758</v>
      </c>
      <c r="B1904" s="92" t="s">
        <v>1309</v>
      </c>
      <c r="C1904" s="123" t="s">
        <v>251</v>
      </c>
      <c r="D1904" s="123" t="s">
        <v>1310</v>
      </c>
      <c r="E1904" s="150" t="s">
        <v>10</v>
      </c>
      <c r="F1904" s="150"/>
      <c r="G1904" s="93" t="s">
        <v>2</v>
      </c>
      <c r="H1904" s="94">
        <v>2</v>
      </c>
      <c r="I1904" s="95">
        <v>0.28000000000000003</v>
      </c>
      <c r="J1904" s="95">
        <v>0.56000000000000005</v>
      </c>
    </row>
    <row r="1905" spans="1:10" x14ac:dyDescent="0.25">
      <c r="A1905" s="123" t="s">
        <v>758</v>
      </c>
      <c r="B1905" s="92" t="s">
        <v>1311</v>
      </c>
      <c r="C1905" s="123" t="s">
        <v>251</v>
      </c>
      <c r="D1905" s="123" t="s">
        <v>1312</v>
      </c>
      <c r="E1905" s="150" t="s">
        <v>10</v>
      </c>
      <c r="F1905" s="150"/>
      <c r="G1905" s="93" t="s">
        <v>230</v>
      </c>
      <c r="H1905" s="94">
        <v>0.16639999999999999</v>
      </c>
      <c r="I1905" s="95">
        <v>4.3899999999999997</v>
      </c>
      <c r="J1905" s="95">
        <v>0.73</v>
      </c>
    </row>
    <row r="1906" spans="1:10" x14ac:dyDescent="0.25">
      <c r="A1906" s="126"/>
      <c r="B1906" s="126"/>
      <c r="C1906" s="126"/>
      <c r="D1906" s="126"/>
      <c r="E1906" s="126" t="s">
        <v>740</v>
      </c>
      <c r="F1906" s="90">
        <v>118.38006230529595</v>
      </c>
      <c r="G1906" s="126" t="s">
        <v>741</v>
      </c>
      <c r="H1906" s="90">
        <v>132.41999999999999</v>
      </c>
      <c r="I1906" s="126" t="s">
        <v>742</v>
      </c>
      <c r="J1906" s="90">
        <v>250.8</v>
      </c>
    </row>
    <row r="1907" spans="1:10" x14ac:dyDescent="0.25">
      <c r="A1907" s="126"/>
      <c r="B1907" s="126"/>
      <c r="C1907" s="126"/>
      <c r="D1907" s="126"/>
      <c r="E1907" s="126" t="s">
        <v>743</v>
      </c>
      <c r="F1907" s="90">
        <v>481.33</v>
      </c>
      <c r="G1907" s="126"/>
      <c r="H1907" s="149" t="s">
        <v>744</v>
      </c>
      <c r="I1907" s="149"/>
      <c r="J1907" s="90">
        <v>2847.77</v>
      </c>
    </row>
    <row r="1908" spans="1:10" ht="14.4" thickBot="1" x14ac:dyDescent="0.3">
      <c r="A1908" s="119"/>
      <c r="B1908" s="119"/>
      <c r="C1908" s="119"/>
      <c r="D1908" s="119"/>
      <c r="E1908" s="119"/>
      <c r="F1908" s="119"/>
      <c r="G1908" s="119" t="s">
        <v>745</v>
      </c>
      <c r="H1908" s="91">
        <v>1</v>
      </c>
      <c r="I1908" s="119" t="s">
        <v>746</v>
      </c>
      <c r="J1908" s="120">
        <v>2847.77</v>
      </c>
    </row>
    <row r="1909" spans="1:10" ht="14.4" thickTop="1" x14ac:dyDescent="0.25">
      <c r="A1909" s="4"/>
      <c r="B1909" s="4"/>
      <c r="C1909" s="4"/>
      <c r="D1909" s="4"/>
      <c r="E1909" s="4"/>
      <c r="F1909" s="4"/>
      <c r="G1909" s="4"/>
      <c r="H1909" s="4"/>
      <c r="I1909" s="4"/>
      <c r="J1909" s="4"/>
    </row>
    <row r="1910" spans="1:10" x14ac:dyDescent="0.25">
      <c r="A1910" s="117" t="s">
        <v>617</v>
      </c>
      <c r="B1910" s="97" t="s">
        <v>1</v>
      </c>
      <c r="C1910" s="117" t="s">
        <v>206</v>
      </c>
      <c r="D1910" s="117" t="s">
        <v>0</v>
      </c>
      <c r="E1910" s="141" t="s">
        <v>3</v>
      </c>
      <c r="F1910" s="141"/>
      <c r="G1910" s="98" t="s">
        <v>207</v>
      </c>
      <c r="H1910" s="97" t="s">
        <v>208</v>
      </c>
      <c r="I1910" s="97" t="s">
        <v>209</v>
      </c>
      <c r="J1910" s="97" t="s">
        <v>167</v>
      </c>
    </row>
    <row r="1911" spans="1:10" ht="39.6" x14ac:dyDescent="0.25">
      <c r="A1911" s="124" t="s">
        <v>717</v>
      </c>
      <c r="B1911" s="2" t="s">
        <v>1709</v>
      </c>
      <c r="C1911" s="124" t="s">
        <v>251</v>
      </c>
      <c r="D1911" s="124" t="s">
        <v>1710</v>
      </c>
      <c r="E1911" s="151" t="s">
        <v>753</v>
      </c>
      <c r="F1911" s="151"/>
      <c r="G1911" s="3" t="s">
        <v>230</v>
      </c>
      <c r="H1911" s="85">
        <v>1</v>
      </c>
      <c r="I1911" s="83">
        <v>7.21</v>
      </c>
      <c r="J1911" s="83">
        <v>7.21</v>
      </c>
    </row>
    <row r="1912" spans="1:10" ht="26.4" x14ac:dyDescent="0.25">
      <c r="A1912" s="125" t="s">
        <v>719</v>
      </c>
      <c r="B1912" s="86" t="s">
        <v>1221</v>
      </c>
      <c r="C1912" s="125" t="s">
        <v>251</v>
      </c>
      <c r="D1912" s="125" t="s">
        <v>1222</v>
      </c>
      <c r="E1912" s="152" t="s">
        <v>4</v>
      </c>
      <c r="F1912" s="152"/>
      <c r="G1912" s="87" t="s">
        <v>5</v>
      </c>
      <c r="H1912" s="88">
        <v>0.14399999999999999</v>
      </c>
      <c r="I1912" s="89">
        <v>16.489999999999998</v>
      </c>
      <c r="J1912" s="89">
        <v>2.37</v>
      </c>
    </row>
    <row r="1913" spans="1:10" ht="26.4" x14ac:dyDescent="0.25">
      <c r="A1913" s="125" t="s">
        <v>719</v>
      </c>
      <c r="B1913" s="86" t="s">
        <v>756</v>
      </c>
      <c r="C1913" s="125" t="s">
        <v>251</v>
      </c>
      <c r="D1913" s="125" t="s">
        <v>757</v>
      </c>
      <c r="E1913" s="152" t="s">
        <v>4</v>
      </c>
      <c r="F1913" s="152"/>
      <c r="G1913" s="87" t="s">
        <v>5</v>
      </c>
      <c r="H1913" s="88">
        <v>0.14399999999999999</v>
      </c>
      <c r="I1913" s="89">
        <v>21.06</v>
      </c>
      <c r="J1913" s="89">
        <v>3.03</v>
      </c>
    </row>
    <row r="1914" spans="1:10" x14ac:dyDescent="0.25">
      <c r="A1914" s="123" t="s">
        <v>758</v>
      </c>
      <c r="B1914" s="92" t="s">
        <v>1790</v>
      </c>
      <c r="C1914" s="123" t="s">
        <v>251</v>
      </c>
      <c r="D1914" s="123" t="s">
        <v>1791</v>
      </c>
      <c r="E1914" s="150" t="s">
        <v>10</v>
      </c>
      <c r="F1914" s="150"/>
      <c r="G1914" s="93" t="s">
        <v>230</v>
      </c>
      <c r="H1914" s="94">
        <v>1.0169999999999999</v>
      </c>
      <c r="I1914" s="95">
        <v>1.78</v>
      </c>
      <c r="J1914" s="95">
        <v>1.81</v>
      </c>
    </row>
    <row r="1915" spans="1:10" x14ac:dyDescent="0.25">
      <c r="A1915" s="126"/>
      <c r="B1915" s="126"/>
      <c r="C1915" s="126"/>
      <c r="D1915" s="126"/>
      <c r="E1915" s="126" t="s">
        <v>740</v>
      </c>
      <c r="F1915" s="90">
        <v>1.7747569149438309</v>
      </c>
      <c r="G1915" s="126" t="s">
        <v>741</v>
      </c>
      <c r="H1915" s="90">
        <v>1.99</v>
      </c>
      <c r="I1915" s="126" t="s">
        <v>742</v>
      </c>
      <c r="J1915" s="90">
        <v>3.76</v>
      </c>
    </row>
    <row r="1916" spans="1:10" x14ac:dyDescent="0.25">
      <c r="A1916" s="126"/>
      <c r="B1916" s="126"/>
      <c r="C1916" s="126"/>
      <c r="D1916" s="126"/>
      <c r="E1916" s="126" t="s">
        <v>743</v>
      </c>
      <c r="F1916" s="90">
        <v>1.46</v>
      </c>
      <c r="G1916" s="126"/>
      <c r="H1916" s="149" t="s">
        <v>744</v>
      </c>
      <c r="I1916" s="149"/>
      <c r="J1916" s="90">
        <v>8.67</v>
      </c>
    </row>
    <row r="1917" spans="1:10" ht="14.4" thickBot="1" x14ac:dyDescent="0.3">
      <c r="A1917" s="119"/>
      <c r="B1917" s="119"/>
      <c r="C1917" s="119"/>
      <c r="D1917" s="119"/>
      <c r="E1917" s="119"/>
      <c r="F1917" s="119"/>
      <c r="G1917" s="119" t="s">
        <v>745</v>
      </c>
      <c r="H1917" s="91">
        <v>94.1</v>
      </c>
      <c r="I1917" s="119" t="s">
        <v>746</v>
      </c>
      <c r="J1917" s="120">
        <v>815.84</v>
      </c>
    </row>
    <row r="1918" spans="1:10" ht="14.4" thickTop="1" x14ac:dyDescent="0.25">
      <c r="A1918" s="4"/>
      <c r="B1918" s="4"/>
      <c r="C1918" s="4"/>
      <c r="D1918" s="4"/>
      <c r="E1918" s="4"/>
      <c r="F1918" s="4"/>
      <c r="G1918" s="4"/>
      <c r="H1918" s="4"/>
      <c r="I1918" s="4"/>
      <c r="J1918" s="4"/>
    </row>
    <row r="1919" spans="1:10" x14ac:dyDescent="0.25">
      <c r="A1919" s="117" t="s">
        <v>1711</v>
      </c>
      <c r="B1919" s="97" t="s">
        <v>1</v>
      </c>
      <c r="C1919" s="117" t="s">
        <v>206</v>
      </c>
      <c r="D1919" s="117" t="s">
        <v>0</v>
      </c>
      <c r="E1919" s="141" t="s">
        <v>3</v>
      </c>
      <c r="F1919" s="141"/>
      <c r="G1919" s="98" t="s">
        <v>207</v>
      </c>
      <c r="H1919" s="97" t="s">
        <v>208</v>
      </c>
      <c r="I1919" s="97" t="s">
        <v>209</v>
      </c>
      <c r="J1919" s="97" t="s">
        <v>167</v>
      </c>
    </row>
    <row r="1920" spans="1:10" ht="39.6" x14ac:dyDescent="0.25">
      <c r="A1920" s="124" t="s">
        <v>717</v>
      </c>
      <c r="B1920" s="2" t="s">
        <v>1712</v>
      </c>
      <c r="C1920" s="124" t="s">
        <v>251</v>
      </c>
      <c r="D1920" s="124" t="s">
        <v>1713</v>
      </c>
      <c r="E1920" s="151" t="s">
        <v>753</v>
      </c>
      <c r="F1920" s="151"/>
      <c r="G1920" s="3" t="s">
        <v>230</v>
      </c>
      <c r="H1920" s="85">
        <v>1</v>
      </c>
      <c r="I1920" s="83">
        <v>10.06</v>
      </c>
      <c r="J1920" s="83">
        <v>10.06</v>
      </c>
    </row>
    <row r="1921" spans="1:10" ht="52.8" x14ac:dyDescent="0.25">
      <c r="A1921" s="125" t="s">
        <v>719</v>
      </c>
      <c r="B1921" s="86" t="s">
        <v>1792</v>
      </c>
      <c r="C1921" s="125" t="s">
        <v>251</v>
      </c>
      <c r="D1921" s="125" t="s">
        <v>1793</v>
      </c>
      <c r="E1921" s="152" t="s">
        <v>913</v>
      </c>
      <c r="F1921" s="152"/>
      <c r="G1921" s="87" t="s">
        <v>230</v>
      </c>
      <c r="H1921" s="88">
        <v>1</v>
      </c>
      <c r="I1921" s="89">
        <v>2.2799999999999998</v>
      </c>
      <c r="J1921" s="89">
        <v>2.2799999999999998</v>
      </c>
    </row>
    <row r="1922" spans="1:10" ht="26.4" x14ac:dyDescent="0.25">
      <c r="A1922" s="125" t="s">
        <v>719</v>
      </c>
      <c r="B1922" s="86" t="s">
        <v>1221</v>
      </c>
      <c r="C1922" s="125" t="s">
        <v>251</v>
      </c>
      <c r="D1922" s="125" t="s">
        <v>1222</v>
      </c>
      <c r="E1922" s="152" t="s">
        <v>4</v>
      </c>
      <c r="F1922" s="152"/>
      <c r="G1922" s="87" t="s">
        <v>5</v>
      </c>
      <c r="H1922" s="88">
        <v>0.09</v>
      </c>
      <c r="I1922" s="89">
        <v>16.489999999999998</v>
      </c>
      <c r="J1922" s="89">
        <v>1.48</v>
      </c>
    </row>
    <row r="1923" spans="1:10" ht="26.4" x14ac:dyDescent="0.25">
      <c r="A1923" s="125" t="s">
        <v>719</v>
      </c>
      <c r="B1923" s="86" t="s">
        <v>756</v>
      </c>
      <c r="C1923" s="125" t="s">
        <v>251</v>
      </c>
      <c r="D1923" s="125" t="s">
        <v>757</v>
      </c>
      <c r="E1923" s="152" t="s">
        <v>4</v>
      </c>
      <c r="F1923" s="152"/>
      <c r="G1923" s="87" t="s">
        <v>5</v>
      </c>
      <c r="H1923" s="88">
        <v>0.09</v>
      </c>
      <c r="I1923" s="89">
        <v>21.06</v>
      </c>
      <c r="J1923" s="89">
        <v>1.89</v>
      </c>
    </row>
    <row r="1924" spans="1:10" ht="26.4" x14ac:dyDescent="0.25">
      <c r="A1924" s="123" t="s">
        <v>758</v>
      </c>
      <c r="B1924" s="92" t="s">
        <v>1794</v>
      </c>
      <c r="C1924" s="123" t="s">
        <v>251</v>
      </c>
      <c r="D1924" s="123" t="s">
        <v>1795</v>
      </c>
      <c r="E1924" s="150" t="s">
        <v>10</v>
      </c>
      <c r="F1924" s="150"/>
      <c r="G1924" s="93" t="s">
        <v>230</v>
      </c>
      <c r="H1924" s="94">
        <v>1.1000000000000001</v>
      </c>
      <c r="I1924" s="95">
        <v>4.01</v>
      </c>
      <c r="J1924" s="95">
        <v>4.41</v>
      </c>
    </row>
    <row r="1925" spans="1:10" x14ac:dyDescent="0.25">
      <c r="A1925" s="126"/>
      <c r="B1925" s="126"/>
      <c r="C1925" s="126"/>
      <c r="D1925" s="126"/>
      <c r="E1925" s="126" t="s">
        <v>740</v>
      </c>
      <c r="F1925" s="90">
        <v>1.647314264136694</v>
      </c>
      <c r="G1925" s="126" t="s">
        <v>741</v>
      </c>
      <c r="H1925" s="90">
        <v>1.84</v>
      </c>
      <c r="I1925" s="126" t="s">
        <v>742</v>
      </c>
      <c r="J1925" s="90">
        <v>3.49</v>
      </c>
    </row>
    <row r="1926" spans="1:10" x14ac:dyDescent="0.25">
      <c r="A1926" s="126"/>
      <c r="B1926" s="126"/>
      <c r="C1926" s="126"/>
      <c r="D1926" s="126"/>
      <c r="E1926" s="126" t="s">
        <v>743</v>
      </c>
      <c r="F1926" s="90">
        <v>2.04</v>
      </c>
      <c r="G1926" s="126"/>
      <c r="H1926" s="149" t="s">
        <v>744</v>
      </c>
      <c r="I1926" s="149"/>
      <c r="J1926" s="90">
        <v>12.1</v>
      </c>
    </row>
    <row r="1927" spans="1:10" ht="14.4" thickBot="1" x14ac:dyDescent="0.3">
      <c r="A1927" s="119"/>
      <c r="B1927" s="119"/>
      <c r="C1927" s="119"/>
      <c r="D1927" s="119"/>
      <c r="E1927" s="119"/>
      <c r="F1927" s="119"/>
      <c r="G1927" s="119" t="s">
        <v>745</v>
      </c>
      <c r="H1927" s="91">
        <v>20.98</v>
      </c>
      <c r="I1927" s="119" t="s">
        <v>746</v>
      </c>
      <c r="J1927" s="120">
        <v>253.85</v>
      </c>
    </row>
    <row r="1928" spans="1:10" ht="14.4" thickTop="1" x14ac:dyDescent="0.25">
      <c r="A1928" s="4"/>
      <c r="B1928" s="4"/>
      <c r="C1928" s="4"/>
      <c r="D1928" s="4"/>
      <c r="E1928" s="4"/>
      <c r="F1928" s="4"/>
      <c r="G1928" s="4"/>
      <c r="H1928" s="4"/>
      <c r="I1928" s="4"/>
      <c r="J1928" s="4"/>
    </row>
    <row r="1929" spans="1:10" x14ac:dyDescent="0.25">
      <c r="A1929" s="117" t="s">
        <v>1714</v>
      </c>
      <c r="B1929" s="97" t="s">
        <v>1</v>
      </c>
      <c r="C1929" s="117" t="s">
        <v>206</v>
      </c>
      <c r="D1929" s="117" t="s">
        <v>0</v>
      </c>
      <c r="E1929" s="141" t="s">
        <v>3</v>
      </c>
      <c r="F1929" s="141"/>
      <c r="G1929" s="98" t="s">
        <v>207</v>
      </c>
      <c r="H1929" s="97" t="s">
        <v>208</v>
      </c>
      <c r="I1929" s="97" t="s">
        <v>209</v>
      </c>
      <c r="J1929" s="97" t="s">
        <v>167</v>
      </c>
    </row>
    <row r="1930" spans="1:10" ht="26.4" x14ac:dyDescent="0.25">
      <c r="A1930" s="124" t="s">
        <v>717</v>
      </c>
      <c r="B1930" s="2" t="s">
        <v>199</v>
      </c>
      <c r="C1930" s="124" t="s">
        <v>213</v>
      </c>
      <c r="D1930" s="124" t="s">
        <v>591</v>
      </c>
      <c r="E1930" s="151" t="s">
        <v>789</v>
      </c>
      <c r="F1930" s="151"/>
      <c r="G1930" s="3" t="s">
        <v>220</v>
      </c>
      <c r="H1930" s="85">
        <v>1</v>
      </c>
      <c r="I1930" s="83">
        <v>28.79</v>
      </c>
      <c r="J1930" s="83">
        <v>28.79</v>
      </c>
    </row>
    <row r="1931" spans="1:10" ht="26.4" x14ac:dyDescent="0.25">
      <c r="A1931" s="125" t="s">
        <v>719</v>
      </c>
      <c r="B1931" s="86" t="s">
        <v>756</v>
      </c>
      <c r="C1931" s="125" t="s">
        <v>251</v>
      </c>
      <c r="D1931" s="125" t="s">
        <v>757</v>
      </c>
      <c r="E1931" s="152" t="s">
        <v>4</v>
      </c>
      <c r="F1931" s="152"/>
      <c r="G1931" s="87" t="s">
        <v>5</v>
      </c>
      <c r="H1931" s="88">
        <v>0.34599999999999997</v>
      </c>
      <c r="I1931" s="89">
        <v>21.06</v>
      </c>
      <c r="J1931" s="89">
        <v>7.28</v>
      </c>
    </row>
    <row r="1932" spans="1:10" ht="26.4" x14ac:dyDescent="0.25">
      <c r="A1932" s="125" t="s">
        <v>719</v>
      </c>
      <c r="B1932" s="86" t="s">
        <v>755</v>
      </c>
      <c r="C1932" s="125" t="s">
        <v>251</v>
      </c>
      <c r="D1932" s="125" t="s">
        <v>9</v>
      </c>
      <c r="E1932" s="152" t="s">
        <v>4</v>
      </c>
      <c r="F1932" s="152"/>
      <c r="G1932" s="87" t="s">
        <v>5</v>
      </c>
      <c r="H1932" s="88">
        <v>0.34599999999999997</v>
      </c>
      <c r="I1932" s="89">
        <v>16.329999999999998</v>
      </c>
      <c r="J1932" s="89">
        <v>5.65</v>
      </c>
    </row>
    <row r="1933" spans="1:10" ht="26.4" x14ac:dyDescent="0.25">
      <c r="A1933" s="123" t="s">
        <v>758</v>
      </c>
      <c r="B1933" s="92" t="s">
        <v>1257</v>
      </c>
      <c r="C1933" s="123" t="s">
        <v>251</v>
      </c>
      <c r="D1933" s="123" t="s">
        <v>1258</v>
      </c>
      <c r="E1933" s="150" t="s">
        <v>10</v>
      </c>
      <c r="F1933" s="150"/>
      <c r="G1933" s="93" t="s">
        <v>2</v>
      </c>
      <c r="H1933" s="94">
        <v>1</v>
      </c>
      <c r="I1933" s="95">
        <v>15.86</v>
      </c>
      <c r="J1933" s="95">
        <v>15.86</v>
      </c>
    </row>
    <row r="1934" spans="1:10" x14ac:dyDescent="0.25">
      <c r="A1934" s="126"/>
      <c r="B1934" s="126"/>
      <c r="C1934" s="126"/>
      <c r="D1934" s="126"/>
      <c r="E1934" s="126" t="s">
        <v>740</v>
      </c>
      <c r="F1934" s="90">
        <v>4.2622486547720193</v>
      </c>
      <c r="G1934" s="126" t="s">
        <v>741</v>
      </c>
      <c r="H1934" s="90">
        <v>4.7699999999999996</v>
      </c>
      <c r="I1934" s="126" t="s">
        <v>742</v>
      </c>
      <c r="J1934" s="90">
        <v>9.0299999999999994</v>
      </c>
    </row>
    <row r="1935" spans="1:10" x14ac:dyDescent="0.25">
      <c r="A1935" s="126"/>
      <c r="B1935" s="126"/>
      <c r="C1935" s="126"/>
      <c r="D1935" s="126"/>
      <c r="E1935" s="126" t="s">
        <v>743</v>
      </c>
      <c r="F1935" s="90">
        <v>5.85</v>
      </c>
      <c r="G1935" s="126"/>
      <c r="H1935" s="149" t="s">
        <v>744</v>
      </c>
      <c r="I1935" s="149"/>
      <c r="J1935" s="90">
        <v>34.64</v>
      </c>
    </row>
    <row r="1936" spans="1:10" ht="14.4" thickBot="1" x14ac:dyDescent="0.3">
      <c r="A1936" s="119"/>
      <c r="B1936" s="119"/>
      <c r="C1936" s="119"/>
      <c r="D1936" s="119"/>
      <c r="E1936" s="119"/>
      <c r="F1936" s="119"/>
      <c r="G1936" s="119" t="s">
        <v>745</v>
      </c>
      <c r="H1936" s="91">
        <v>33</v>
      </c>
      <c r="I1936" s="119" t="s">
        <v>746</v>
      </c>
      <c r="J1936" s="120">
        <v>1143.1199999999999</v>
      </c>
    </row>
    <row r="1937" spans="1:10" ht="14.4" thickTop="1" x14ac:dyDescent="0.25">
      <c r="A1937" s="4"/>
      <c r="B1937" s="4"/>
      <c r="C1937" s="4"/>
      <c r="D1937" s="4"/>
      <c r="E1937" s="4"/>
      <c r="F1937" s="4"/>
      <c r="G1937" s="4"/>
      <c r="H1937" s="4"/>
      <c r="I1937" s="4"/>
      <c r="J1937" s="4"/>
    </row>
    <row r="1938" spans="1:10" x14ac:dyDescent="0.25">
      <c r="A1938" s="116" t="s">
        <v>197</v>
      </c>
      <c r="B1938" s="116"/>
      <c r="C1938" s="116"/>
      <c r="D1938" s="116" t="s">
        <v>198</v>
      </c>
      <c r="E1938" s="116"/>
      <c r="F1938" s="138"/>
      <c r="G1938" s="138"/>
      <c r="H1938" s="82"/>
      <c r="I1938" s="116"/>
      <c r="J1938" s="80">
        <v>89531.25</v>
      </c>
    </row>
    <row r="1939" spans="1:10" x14ac:dyDescent="0.25">
      <c r="A1939" s="117" t="s">
        <v>620</v>
      </c>
      <c r="B1939" s="97" t="s">
        <v>1</v>
      </c>
      <c r="C1939" s="117" t="s">
        <v>206</v>
      </c>
      <c r="D1939" s="117" t="s">
        <v>0</v>
      </c>
      <c r="E1939" s="141" t="s">
        <v>3</v>
      </c>
      <c r="F1939" s="141"/>
      <c r="G1939" s="98" t="s">
        <v>207</v>
      </c>
      <c r="H1939" s="97" t="s">
        <v>208</v>
      </c>
      <c r="I1939" s="97" t="s">
        <v>209</v>
      </c>
      <c r="J1939" s="97" t="s">
        <v>167</v>
      </c>
    </row>
    <row r="1940" spans="1:10" ht="26.4" x14ac:dyDescent="0.25">
      <c r="A1940" s="124" t="s">
        <v>717</v>
      </c>
      <c r="B1940" s="2" t="s">
        <v>621</v>
      </c>
      <c r="C1940" s="124" t="s">
        <v>251</v>
      </c>
      <c r="D1940" s="124" t="s">
        <v>622</v>
      </c>
      <c r="E1940" s="151" t="s">
        <v>753</v>
      </c>
      <c r="F1940" s="151"/>
      <c r="G1940" s="3" t="s">
        <v>2</v>
      </c>
      <c r="H1940" s="85">
        <v>1</v>
      </c>
      <c r="I1940" s="83">
        <v>31.39</v>
      </c>
      <c r="J1940" s="83">
        <v>31.39</v>
      </c>
    </row>
    <row r="1941" spans="1:10" ht="26.4" x14ac:dyDescent="0.25">
      <c r="A1941" s="125" t="s">
        <v>719</v>
      </c>
      <c r="B1941" s="86" t="s">
        <v>1221</v>
      </c>
      <c r="C1941" s="125" t="s">
        <v>251</v>
      </c>
      <c r="D1941" s="125" t="s">
        <v>1222</v>
      </c>
      <c r="E1941" s="152" t="s">
        <v>4</v>
      </c>
      <c r="F1941" s="152"/>
      <c r="G1941" s="87" t="s">
        <v>5</v>
      </c>
      <c r="H1941" s="88">
        <v>7.4800000000000005E-2</v>
      </c>
      <c r="I1941" s="89">
        <v>16.489999999999998</v>
      </c>
      <c r="J1941" s="89">
        <v>1.23</v>
      </c>
    </row>
    <row r="1942" spans="1:10" ht="26.4" x14ac:dyDescent="0.25">
      <c r="A1942" s="125" t="s">
        <v>719</v>
      </c>
      <c r="B1942" s="86" t="s">
        <v>756</v>
      </c>
      <c r="C1942" s="125" t="s">
        <v>251</v>
      </c>
      <c r="D1942" s="125" t="s">
        <v>757</v>
      </c>
      <c r="E1942" s="152" t="s">
        <v>4</v>
      </c>
      <c r="F1942" s="152"/>
      <c r="G1942" s="87" t="s">
        <v>5</v>
      </c>
      <c r="H1942" s="88">
        <v>0.17949999999999999</v>
      </c>
      <c r="I1942" s="89">
        <v>21.06</v>
      </c>
      <c r="J1942" s="89">
        <v>3.78</v>
      </c>
    </row>
    <row r="1943" spans="1:10" ht="26.4" x14ac:dyDescent="0.25">
      <c r="A1943" s="123" t="s">
        <v>758</v>
      </c>
      <c r="B1943" s="92" t="s">
        <v>1313</v>
      </c>
      <c r="C1943" s="123" t="s">
        <v>251</v>
      </c>
      <c r="D1943" s="123" t="s">
        <v>1314</v>
      </c>
      <c r="E1943" s="150" t="s">
        <v>10</v>
      </c>
      <c r="F1943" s="150"/>
      <c r="G1943" s="93" t="s">
        <v>2</v>
      </c>
      <c r="H1943" s="94">
        <v>1</v>
      </c>
      <c r="I1943" s="95">
        <v>26.38</v>
      </c>
      <c r="J1943" s="95">
        <v>26.38</v>
      </c>
    </row>
    <row r="1944" spans="1:10" x14ac:dyDescent="0.25">
      <c r="A1944" s="126"/>
      <c r="B1944" s="126"/>
      <c r="C1944" s="126"/>
      <c r="D1944" s="126"/>
      <c r="E1944" s="126" t="s">
        <v>740</v>
      </c>
      <c r="F1944" s="90">
        <v>1.6756348532049468</v>
      </c>
      <c r="G1944" s="126" t="s">
        <v>741</v>
      </c>
      <c r="H1944" s="90">
        <v>1.87</v>
      </c>
      <c r="I1944" s="126" t="s">
        <v>742</v>
      </c>
      <c r="J1944" s="90">
        <v>3.55</v>
      </c>
    </row>
    <row r="1945" spans="1:10" x14ac:dyDescent="0.25">
      <c r="A1945" s="126"/>
      <c r="B1945" s="126"/>
      <c r="C1945" s="126"/>
      <c r="D1945" s="126"/>
      <c r="E1945" s="126" t="s">
        <v>743</v>
      </c>
      <c r="F1945" s="90">
        <v>6.38</v>
      </c>
      <c r="G1945" s="126"/>
      <c r="H1945" s="149" t="s">
        <v>744</v>
      </c>
      <c r="I1945" s="149"/>
      <c r="J1945" s="90">
        <v>37.770000000000003</v>
      </c>
    </row>
    <row r="1946" spans="1:10" ht="14.4" thickBot="1" x14ac:dyDescent="0.3">
      <c r="A1946" s="119"/>
      <c r="B1946" s="119"/>
      <c r="C1946" s="119"/>
      <c r="D1946" s="119"/>
      <c r="E1946" s="119"/>
      <c r="F1946" s="119"/>
      <c r="G1946" s="119" t="s">
        <v>745</v>
      </c>
      <c r="H1946" s="91">
        <v>52</v>
      </c>
      <c r="I1946" s="119" t="s">
        <v>746</v>
      </c>
      <c r="J1946" s="120">
        <v>1964.04</v>
      </c>
    </row>
    <row r="1947" spans="1:10" ht="14.4" thickTop="1" x14ac:dyDescent="0.25">
      <c r="A1947" s="4"/>
      <c r="B1947" s="4"/>
      <c r="C1947" s="4"/>
      <c r="D1947" s="4"/>
      <c r="E1947" s="4"/>
      <c r="F1947" s="4"/>
      <c r="G1947" s="4"/>
      <c r="H1947" s="4"/>
      <c r="I1947" s="4"/>
      <c r="J1947" s="4"/>
    </row>
    <row r="1948" spans="1:10" x14ac:dyDescent="0.25">
      <c r="A1948" s="117" t="s">
        <v>623</v>
      </c>
      <c r="B1948" s="97" t="s">
        <v>1</v>
      </c>
      <c r="C1948" s="117" t="s">
        <v>206</v>
      </c>
      <c r="D1948" s="117" t="s">
        <v>0</v>
      </c>
      <c r="E1948" s="141" t="s">
        <v>3</v>
      </c>
      <c r="F1948" s="141"/>
      <c r="G1948" s="98" t="s">
        <v>207</v>
      </c>
      <c r="H1948" s="97" t="s">
        <v>208</v>
      </c>
      <c r="I1948" s="97" t="s">
        <v>209</v>
      </c>
      <c r="J1948" s="97" t="s">
        <v>167</v>
      </c>
    </row>
    <row r="1949" spans="1:10" ht="26.4" x14ac:dyDescent="0.25">
      <c r="A1949" s="124" t="s">
        <v>717</v>
      </c>
      <c r="B1949" s="2" t="s">
        <v>624</v>
      </c>
      <c r="C1949" s="124" t="s">
        <v>251</v>
      </c>
      <c r="D1949" s="124" t="s">
        <v>625</v>
      </c>
      <c r="E1949" s="151" t="s">
        <v>1315</v>
      </c>
      <c r="F1949" s="151"/>
      <c r="G1949" s="3" t="s">
        <v>2</v>
      </c>
      <c r="H1949" s="85">
        <v>1</v>
      </c>
      <c r="I1949" s="83">
        <v>244.22</v>
      </c>
      <c r="J1949" s="83">
        <v>244.22</v>
      </c>
    </row>
    <row r="1950" spans="1:10" ht="26.4" x14ac:dyDescent="0.25">
      <c r="A1950" s="125" t="s">
        <v>719</v>
      </c>
      <c r="B1950" s="86" t="s">
        <v>920</v>
      </c>
      <c r="C1950" s="125" t="s">
        <v>251</v>
      </c>
      <c r="D1950" s="125" t="s">
        <v>921</v>
      </c>
      <c r="E1950" s="152" t="s">
        <v>4</v>
      </c>
      <c r="F1950" s="152"/>
      <c r="G1950" s="87" t="s">
        <v>5</v>
      </c>
      <c r="H1950" s="88">
        <v>0.45739999999999997</v>
      </c>
      <c r="I1950" s="89">
        <v>20.23</v>
      </c>
      <c r="J1950" s="89">
        <v>9.25</v>
      </c>
    </row>
    <row r="1951" spans="1:10" ht="26.4" x14ac:dyDescent="0.25">
      <c r="A1951" s="125" t="s">
        <v>719</v>
      </c>
      <c r="B1951" s="86" t="s">
        <v>938</v>
      </c>
      <c r="C1951" s="125" t="s">
        <v>251</v>
      </c>
      <c r="D1951" s="125" t="s">
        <v>939</v>
      </c>
      <c r="E1951" s="152" t="s">
        <v>4</v>
      </c>
      <c r="F1951" s="152"/>
      <c r="G1951" s="87" t="s">
        <v>5</v>
      </c>
      <c r="H1951" s="88">
        <v>0.45739999999999997</v>
      </c>
      <c r="I1951" s="89">
        <v>15.83</v>
      </c>
      <c r="J1951" s="89">
        <v>7.24</v>
      </c>
    </row>
    <row r="1952" spans="1:10" ht="39.6" x14ac:dyDescent="0.25">
      <c r="A1952" s="123" t="s">
        <v>758</v>
      </c>
      <c r="B1952" s="92" t="s">
        <v>1316</v>
      </c>
      <c r="C1952" s="123" t="s">
        <v>251</v>
      </c>
      <c r="D1952" s="123" t="s">
        <v>1317</v>
      </c>
      <c r="E1952" s="150" t="s">
        <v>10</v>
      </c>
      <c r="F1952" s="150"/>
      <c r="G1952" s="93" t="s">
        <v>2</v>
      </c>
      <c r="H1952" s="94">
        <v>2</v>
      </c>
      <c r="I1952" s="95">
        <v>0.6</v>
      </c>
      <c r="J1952" s="95">
        <v>1.2</v>
      </c>
    </row>
    <row r="1953" spans="1:10" ht="26.4" x14ac:dyDescent="0.25">
      <c r="A1953" s="123" t="s">
        <v>758</v>
      </c>
      <c r="B1953" s="92" t="s">
        <v>1318</v>
      </c>
      <c r="C1953" s="123" t="s">
        <v>251</v>
      </c>
      <c r="D1953" s="123" t="s">
        <v>1319</v>
      </c>
      <c r="E1953" s="150" t="s">
        <v>10</v>
      </c>
      <c r="F1953" s="150"/>
      <c r="G1953" s="93" t="s">
        <v>2</v>
      </c>
      <c r="H1953" s="94">
        <v>1</v>
      </c>
      <c r="I1953" s="95">
        <v>226.53</v>
      </c>
      <c r="J1953" s="95">
        <v>226.53</v>
      </c>
    </row>
    <row r="1954" spans="1:10" x14ac:dyDescent="0.25">
      <c r="A1954" s="126"/>
      <c r="B1954" s="126"/>
      <c r="C1954" s="126"/>
      <c r="D1954" s="126"/>
      <c r="E1954" s="126" t="s">
        <v>740</v>
      </c>
      <c r="F1954" s="90">
        <v>5.5744359482677242</v>
      </c>
      <c r="G1954" s="126" t="s">
        <v>741</v>
      </c>
      <c r="H1954" s="90">
        <v>6.24</v>
      </c>
      <c r="I1954" s="126" t="s">
        <v>742</v>
      </c>
      <c r="J1954" s="90">
        <v>11.81</v>
      </c>
    </row>
    <row r="1955" spans="1:10" x14ac:dyDescent="0.25">
      <c r="A1955" s="126"/>
      <c r="B1955" s="126"/>
      <c r="C1955" s="126"/>
      <c r="D1955" s="126"/>
      <c r="E1955" s="126" t="s">
        <v>743</v>
      </c>
      <c r="F1955" s="90">
        <v>49.67</v>
      </c>
      <c r="G1955" s="126"/>
      <c r="H1955" s="149" t="s">
        <v>744</v>
      </c>
      <c r="I1955" s="149"/>
      <c r="J1955" s="90">
        <v>293.89</v>
      </c>
    </row>
    <row r="1956" spans="1:10" ht="14.4" thickBot="1" x14ac:dyDescent="0.3">
      <c r="A1956" s="119"/>
      <c r="B1956" s="119"/>
      <c r="C1956" s="119"/>
      <c r="D1956" s="119"/>
      <c r="E1956" s="119"/>
      <c r="F1956" s="119"/>
      <c r="G1956" s="119" t="s">
        <v>745</v>
      </c>
      <c r="H1956" s="91">
        <v>9</v>
      </c>
      <c r="I1956" s="119" t="s">
        <v>746</v>
      </c>
      <c r="J1956" s="120">
        <v>2645.01</v>
      </c>
    </row>
    <row r="1957" spans="1:10" ht="14.4" thickTop="1" x14ac:dyDescent="0.25">
      <c r="A1957" s="4"/>
      <c r="B1957" s="4"/>
      <c r="C1957" s="4"/>
      <c r="D1957" s="4"/>
      <c r="E1957" s="4"/>
      <c r="F1957" s="4"/>
      <c r="G1957" s="4"/>
      <c r="H1957" s="4"/>
      <c r="I1957" s="4"/>
      <c r="J1957" s="4"/>
    </row>
    <row r="1958" spans="1:10" x14ac:dyDescent="0.25">
      <c r="A1958" s="117" t="s">
        <v>626</v>
      </c>
      <c r="B1958" s="97" t="s">
        <v>1</v>
      </c>
      <c r="C1958" s="117" t="s">
        <v>206</v>
      </c>
      <c r="D1958" s="117" t="s">
        <v>0</v>
      </c>
      <c r="E1958" s="141" t="s">
        <v>3</v>
      </c>
      <c r="F1958" s="141"/>
      <c r="G1958" s="98" t="s">
        <v>207</v>
      </c>
      <c r="H1958" s="97" t="s">
        <v>208</v>
      </c>
      <c r="I1958" s="97" t="s">
        <v>209</v>
      </c>
      <c r="J1958" s="97" t="s">
        <v>167</v>
      </c>
    </row>
    <row r="1959" spans="1:10" ht="26.4" x14ac:dyDescent="0.25">
      <c r="A1959" s="124" t="s">
        <v>717</v>
      </c>
      <c r="B1959" s="2" t="s">
        <v>627</v>
      </c>
      <c r="C1959" s="124" t="s">
        <v>213</v>
      </c>
      <c r="D1959" s="124" t="s">
        <v>628</v>
      </c>
      <c r="E1959" s="151" t="s">
        <v>8</v>
      </c>
      <c r="F1959" s="151"/>
      <c r="G1959" s="3" t="s">
        <v>2</v>
      </c>
      <c r="H1959" s="85">
        <v>1</v>
      </c>
      <c r="I1959" s="83">
        <v>226.48</v>
      </c>
      <c r="J1959" s="83">
        <v>226.48</v>
      </c>
    </row>
    <row r="1960" spans="1:10" ht="26.4" x14ac:dyDescent="0.25">
      <c r="A1960" s="125" t="s">
        <v>719</v>
      </c>
      <c r="B1960" s="86" t="s">
        <v>829</v>
      </c>
      <c r="C1960" s="125" t="s">
        <v>251</v>
      </c>
      <c r="D1960" s="125" t="s">
        <v>830</v>
      </c>
      <c r="E1960" s="152" t="s">
        <v>4</v>
      </c>
      <c r="F1960" s="152"/>
      <c r="G1960" s="87" t="s">
        <v>5</v>
      </c>
      <c r="H1960" s="88">
        <v>0.1</v>
      </c>
      <c r="I1960" s="89">
        <v>20.84</v>
      </c>
      <c r="J1960" s="89">
        <v>2.08</v>
      </c>
    </row>
    <row r="1961" spans="1:10" ht="26.4" x14ac:dyDescent="0.25">
      <c r="A1961" s="123" t="s">
        <v>758</v>
      </c>
      <c r="B1961" s="92" t="s">
        <v>1320</v>
      </c>
      <c r="C1961" s="123" t="s">
        <v>759</v>
      </c>
      <c r="D1961" s="123" t="s">
        <v>1321</v>
      </c>
      <c r="E1961" s="150" t="s">
        <v>10</v>
      </c>
      <c r="F1961" s="150"/>
      <c r="G1961" s="93" t="s">
        <v>2</v>
      </c>
      <c r="H1961" s="94">
        <v>1</v>
      </c>
      <c r="I1961" s="95">
        <v>224.4</v>
      </c>
      <c r="J1961" s="95">
        <v>224.4</v>
      </c>
    </row>
    <row r="1962" spans="1:10" x14ac:dyDescent="0.25">
      <c r="A1962" s="126"/>
      <c r="B1962" s="126"/>
      <c r="C1962" s="126"/>
      <c r="D1962" s="126"/>
      <c r="E1962" s="126" t="s">
        <v>740</v>
      </c>
      <c r="F1962" s="90">
        <v>0.71273482488435758</v>
      </c>
      <c r="G1962" s="126" t="s">
        <v>741</v>
      </c>
      <c r="H1962" s="90">
        <v>0.8</v>
      </c>
      <c r="I1962" s="126" t="s">
        <v>742</v>
      </c>
      <c r="J1962" s="90">
        <v>1.51</v>
      </c>
    </row>
    <row r="1963" spans="1:10" x14ac:dyDescent="0.25">
      <c r="A1963" s="126"/>
      <c r="B1963" s="126"/>
      <c r="C1963" s="126"/>
      <c r="D1963" s="126"/>
      <c r="E1963" s="126" t="s">
        <v>743</v>
      </c>
      <c r="F1963" s="90">
        <v>46.06</v>
      </c>
      <c r="G1963" s="126"/>
      <c r="H1963" s="149" t="s">
        <v>744</v>
      </c>
      <c r="I1963" s="149"/>
      <c r="J1963" s="90">
        <v>272.54000000000002</v>
      </c>
    </row>
    <row r="1964" spans="1:10" ht="14.4" thickBot="1" x14ac:dyDescent="0.3">
      <c r="A1964" s="119"/>
      <c r="B1964" s="119"/>
      <c r="C1964" s="119"/>
      <c r="D1964" s="119"/>
      <c r="E1964" s="119"/>
      <c r="F1964" s="119"/>
      <c r="G1964" s="119" t="s">
        <v>745</v>
      </c>
      <c r="H1964" s="91">
        <v>2</v>
      </c>
      <c r="I1964" s="119" t="s">
        <v>746</v>
      </c>
      <c r="J1964" s="120">
        <v>545.08000000000004</v>
      </c>
    </row>
    <row r="1965" spans="1:10" ht="14.4" thickTop="1" x14ac:dyDescent="0.25">
      <c r="A1965" s="4"/>
      <c r="B1965" s="4"/>
      <c r="C1965" s="4"/>
      <c r="D1965" s="4"/>
      <c r="E1965" s="4"/>
      <c r="F1965" s="4"/>
      <c r="G1965" s="4"/>
      <c r="H1965" s="4"/>
      <c r="I1965" s="4"/>
      <c r="J1965" s="4"/>
    </row>
    <row r="1966" spans="1:10" x14ac:dyDescent="0.25">
      <c r="A1966" s="117" t="s">
        <v>629</v>
      </c>
      <c r="B1966" s="97" t="s">
        <v>1</v>
      </c>
      <c r="C1966" s="117" t="s">
        <v>206</v>
      </c>
      <c r="D1966" s="117" t="s">
        <v>0</v>
      </c>
      <c r="E1966" s="141" t="s">
        <v>3</v>
      </c>
      <c r="F1966" s="141"/>
      <c r="G1966" s="98" t="s">
        <v>207</v>
      </c>
      <c r="H1966" s="97" t="s">
        <v>208</v>
      </c>
      <c r="I1966" s="97" t="s">
        <v>209</v>
      </c>
      <c r="J1966" s="97" t="s">
        <v>167</v>
      </c>
    </row>
    <row r="1967" spans="1:10" ht="39.6" x14ac:dyDescent="0.25">
      <c r="A1967" s="124" t="s">
        <v>717</v>
      </c>
      <c r="B1967" s="2" t="s">
        <v>630</v>
      </c>
      <c r="C1967" s="124" t="s">
        <v>251</v>
      </c>
      <c r="D1967" s="124" t="s">
        <v>631</v>
      </c>
      <c r="E1967" s="151" t="s">
        <v>1315</v>
      </c>
      <c r="F1967" s="151"/>
      <c r="G1967" s="3" t="s">
        <v>2</v>
      </c>
      <c r="H1967" s="85">
        <v>1</v>
      </c>
      <c r="I1967" s="83">
        <v>378.1</v>
      </c>
      <c r="J1967" s="83">
        <v>378.1</v>
      </c>
    </row>
    <row r="1968" spans="1:10" ht="26.4" x14ac:dyDescent="0.25">
      <c r="A1968" s="125" t="s">
        <v>719</v>
      </c>
      <c r="B1968" s="86" t="s">
        <v>920</v>
      </c>
      <c r="C1968" s="125" t="s">
        <v>251</v>
      </c>
      <c r="D1968" s="125" t="s">
        <v>921</v>
      </c>
      <c r="E1968" s="152" t="s">
        <v>4</v>
      </c>
      <c r="F1968" s="152"/>
      <c r="G1968" s="87" t="s">
        <v>5</v>
      </c>
      <c r="H1968" s="88">
        <v>0.1416</v>
      </c>
      <c r="I1968" s="89">
        <v>20.23</v>
      </c>
      <c r="J1968" s="89">
        <v>2.86</v>
      </c>
    </row>
    <row r="1969" spans="1:10" ht="26.4" x14ac:dyDescent="0.25">
      <c r="A1969" s="125" t="s">
        <v>719</v>
      </c>
      <c r="B1969" s="86" t="s">
        <v>938</v>
      </c>
      <c r="C1969" s="125" t="s">
        <v>251</v>
      </c>
      <c r="D1969" s="125" t="s">
        <v>939</v>
      </c>
      <c r="E1969" s="152" t="s">
        <v>4</v>
      </c>
      <c r="F1969" s="152"/>
      <c r="G1969" s="87" t="s">
        <v>5</v>
      </c>
      <c r="H1969" s="88">
        <v>0.1416</v>
      </c>
      <c r="I1969" s="89">
        <v>15.83</v>
      </c>
      <c r="J1969" s="89">
        <v>2.2400000000000002</v>
      </c>
    </row>
    <row r="1970" spans="1:10" ht="39.6" x14ac:dyDescent="0.25">
      <c r="A1970" s="123" t="s">
        <v>758</v>
      </c>
      <c r="B1970" s="92" t="s">
        <v>1322</v>
      </c>
      <c r="C1970" s="123" t="s">
        <v>251</v>
      </c>
      <c r="D1970" s="123" t="s">
        <v>1323</v>
      </c>
      <c r="E1970" s="150" t="s">
        <v>10</v>
      </c>
      <c r="F1970" s="150"/>
      <c r="G1970" s="93" t="s">
        <v>2</v>
      </c>
      <c r="H1970" s="94">
        <v>1</v>
      </c>
      <c r="I1970" s="95">
        <v>373</v>
      </c>
      <c r="J1970" s="95">
        <v>373</v>
      </c>
    </row>
    <row r="1971" spans="1:10" x14ac:dyDescent="0.25">
      <c r="A1971" s="126"/>
      <c r="B1971" s="126"/>
      <c r="C1971" s="126"/>
      <c r="D1971" s="126"/>
      <c r="E1971" s="126" t="s">
        <v>740</v>
      </c>
      <c r="F1971" s="90">
        <v>1.7228358349853676</v>
      </c>
      <c r="G1971" s="126" t="s">
        <v>741</v>
      </c>
      <c r="H1971" s="90">
        <v>1.93</v>
      </c>
      <c r="I1971" s="126" t="s">
        <v>742</v>
      </c>
      <c r="J1971" s="90">
        <v>3.65</v>
      </c>
    </row>
    <row r="1972" spans="1:10" x14ac:dyDescent="0.25">
      <c r="A1972" s="126"/>
      <c r="B1972" s="126"/>
      <c r="C1972" s="126"/>
      <c r="D1972" s="126"/>
      <c r="E1972" s="126" t="s">
        <v>743</v>
      </c>
      <c r="F1972" s="90">
        <v>76.900000000000006</v>
      </c>
      <c r="G1972" s="126"/>
      <c r="H1972" s="149" t="s">
        <v>744</v>
      </c>
      <c r="I1972" s="149"/>
      <c r="J1972" s="90">
        <v>455</v>
      </c>
    </row>
    <row r="1973" spans="1:10" ht="14.4" thickBot="1" x14ac:dyDescent="0.3">
      <c r="A1973" s="119"/>
      <c r="B1973" s="119"/>
      <c r="C1973" s="119"/>
      <c r="D1973" s="119"/>
      <c r="E1973" s="119"/>
      <c r="F1973" s="119"/>
      <c r="G1973" s="119" t="s">
        <v>745</v>
      </c>
      <c r="H1973" s="91">
        <v>3</v>
      </c>
      <c r="I1973" s="119" t="s">
        <v>746</v>
      </c>
      <c r="J1973" s="120">
        <v>1365</v>
      </c>
    </row>
    <row r="1974" spans="1:10" ht="14.4" thickTop="1" x14ac:dyDescent="0.25">
      <c r="A1974" s="4"/>
      <c r="B1974" s="4"/>
      <c r="C1974" s="4"/>
      <c r="D1974" s="4"/>
      <c r="E1974" s="4"/>
      <c r="F1974" s="4"/>
      <c r="G1974" s="4"/>
      <c r="H1974" s="4"/>
      <c r="I1974" s="4"/>
      <c r="J1974" s="4"/>
    </row>
    <row r="1975" spans="1:10" x14ac:dyDescent="0.25">
      <c r="A1975" s="117" t="s">
        <v>632</v>
      </c>
      <c r="B1975" s="97" t="s">
        <v>1</v>
      </c>
      <c r="C1975" s="117" t="s">
        <v>206</v>
      </c>
      <c r="D1975" s="117" t="s">
        <v>0</v>
      </c>
      <c r="E1975" s="141" t="s">
        <v>3</v>
      </c>
      <c r="F1975" s="141"/>
      <c r="G1975" s="98" t="s">
        <v>207</v>
      </c>
      <c r="H1975" s="97" t="s">
        <v>208</v>
      </c>
      <c r="I1975" s="97" t="s">
        <v>209</v>
      </c>
      <c r="J1975" s="97" t="s">
        <v>167</v>
      </c>
    </row>
    <row r="1976" spans="1:10" ht="52.8" x14ac:dyDescent="0.25">
      <c r="A1976" s="124" t="s">
        <v>717</v>
      </c>
      <c r="B1976" s="2" t="s">
        <v>633</v>
      </c>
      <c r="C1976" s="124" t="s">
        <v>251</v>
      </c>
      <c r="D1976" s="124" t="s">
        <v>634</v>
      </c>
      <c r="E1976" s="151" t="s">
        <v>1315</v>
      </c>
      <c r="F1976" s="151"/>
      <c r="G1976" s="3" t="s">
        <v>2</v>
      </c>
      <c r="H1976" s="85">
        <v>1</v>
      </c>
      <c r="I1976" s="83">
        <v>1357.16</v>
      </c>
      <c r="J1976" s="83">
        <v>1357.16</v>
      </c>
    </row>
    <row r="1977" spans="1:10" ht="26.4" x14ac:dyDescent="0.25">
      <c r="A1977" s="125" t="s">
        <v>719</v>
      </c>
      <c r="B1977" s="86" t="s">
        <v>920</v>
      </c>
      <c r="C1977" s="125" t="s">
        <v>251</v>
      </c>
      <c r="D1977" s="125" t="s">
        <v>921</v>
      </c>
      <c r="E1977" s="152" t="s">
        <v>4</v>
      </c>
      <c r="F1977" s="152"/>
      <c r="G1977" s="87" t="s">
        <v>5</v>
      </c>
      <c r="H1977" s="88">
        <v>3.0369999999999999</v>
      </c>
      <c r="I1977" s="89">
        <v>20.23</v>
      </c>
      <c r="J1977" s="89">
        <v>61.43</v>
      </c>
    </row>
    <row r="1978" spans="1:10" ht="26.4" x14ac:dyDescent="0.25">
      <c r="A1978" s="125" t="s">
        <v>719</v>
      </c>
      <c r="B1978" s="86" t="s">
        <v>938</v>
      </c>
      <c r="C1978" s="125" t="s">
        <v>251</v>
      </c>
      <c r="D1978" s="125" t="s">
        <v>939</v>
      </c>
      <c r="E1978" s="152" t="s">
        <v>4</v>
      </c>
      <c r="F1978" s="152"/>
      <c r="G1978" s="87" t="s">
        <v>5</v>
      </c>
      <c r="H1978" s="88">
        <v>3.0369999999999999</v>
      </c>
      <c r="I1978" s="89">
        <v>15.83</v>
      </c>
      <c r="J1978" s="89">
        <v>48.07</v>
      </c>
    </row>
    <row r="1979" spans="1:10" ht="26.4" x14ac:dyDescent="0.25">
      <c r="A1979" s="123" t="s">
        <v>758</v>
      </c>
      <c r="B1979" s="92" t="s">
        <v>2002</v>
      </c>
      <c r="C1979" s="123" t="s">
        <v>251</v>
      </c>
      <c r="D1979" s="123" t="s">
        <v>2003</v>
      </c>
      <c r="E1979" s="150" t="s">
        <v>10</v>
      </c>
      <c r="F1979" s="150"/>
      <c r="G1979" s="93" t="s">
        <v>2</v>
      </c>
      <c r="H1979" s="94">
        <v>1</v>
      </c>
      <c r="I1979" s="95">
        <v>57.86</v>
      </c>
      <c r="J1979" s="95">
        <v>57.86</v>
      </c>
    </row>
    <row r="1980" spans="1:10" ht="39.6" x14ac:dyDescent="0.25">
      <c r="A1980" s="123" t="s">
        <v>758</v>
      </c>
      <c r="B1980" s="92" t="s">
        <v>1316</v>
      </c>
      <c r="C1980" s="123" t="s">
        <v>251</v>
      </c>
      <c r="D1980" s="123" t="s">
        <v>1317</v>
      </c>
      <c r="E1980" s="150" t="s">
        <v>10</v>
      </c>
      <c r="F1980" s="150"/>
      <c r="G1980" s="93" t="s">
        <v>2</v>
      </c>
      <c r="H1980" s="94">
        <v>4</v>
      </c>
      <c r="I1980" s="95">
        <v>0.6</v>
      </c>
      <c r="J1980" s="95">
        <v>2.4</v>
      </c>
    </row>
    <row r="1981" spans="1:10" ht="66" x14ac:dyDescent="0.25">
      <c r="A1981" s="123" t="s">
        <v>758</v>
      </c>
      <c r="B1981" s="92" t="s">
        <v>1324</v>
      </c>
      <c r="C1981" s="123" t="s">
        <v>251</v>
      </c>
      <c r="D1981" s="123" t="s">
        <v>1325</v>
      </c>
      <c r="E1981" s="150" t="s">
        <v>10</v>
      </c>
      <c r="F1981" s="150"/>
      <c r="G1981" s="93" t="s">
        <v>2</v>
      </c>
      <c r="H1981" s="94">
        <v>1</v>
      </c>
      <c r="I1981" s="95">
        <v>344.61</v>
      </c>
      <c r="J1981" s="95">
        <v>344.61</v>
      </c>
    </row>
    <row r="1982" spans="1:10" ht="26.4" x14ac:dyDescent="0.25">
      <c r="A1982" s="123" t="s">
        <v>758</v>
      </c>
      <c r="B1982" s="92" t="s">
        <v>1326</v>
      </c>
      <c r="C1982" s="123" t="s">
        <v>251</v>
      </c>
      <c r="D1982" s="123" t="s">
        <v>1327</v>
      </c>
      <c r="E1982" s="150" t="s">
        <v>10</v>
      </c>
      <c r="F1982" s="150"/>
      <c r="G1982" s="93" t="s">
        <v>2</v>
      </c>
      <c r="H1982" s="94">
        <v>1</v>
      </c>
      <c r="I1982" s="95">
        <v>16.07</v>
      </c>
      <c r="J1982" s="95">
        <v>16.07</v>
      </c>
    </row>
    <row r="1983" spans="1:10" ht="26.4" x14ac:dyDescent="0.25">
      <c r="A1983" s="123" t="s">
        <v>758</v>
      </c>
      <c r="B1983" s="92" t="s">
        <v>2004</v>
      </c>
      <c r="C1983" s="123" t="s">
        <v>251</v>
      </c>
      <c r="D1983" s="123" t="s">
        <v>2005</v>
      </c>
      <c r="E1983" s="150" t="s">
        <v>10</v>
      </c>
      <c r="F1983" s="150"/>
      <c r="G1983" s="93" t="s">
        <v>2</v>
      </c>
      <c r="H1983" s="94">
        <v>1</v>
      </c>
      <c r="I1983" s="95">
        <v>198.18</v>
      </c>
      <c r="J1983" s="95">
        <v>198.18</v>
      </c>
    </row>
    <row r="1984" spans="1:10" ht="39.6" x14ac:dyDescent="0.25">
      <c r="A1984" s="123" t="s">
        <v>758</v>
      </c>
      <c r="B1984" s="92" t="s">
        <v>1328</v>
      </c>
      <c r="C1984" s="123" t="s">
        <v>251</v>
      </c>
      <c r="D1984" s="123" t="s">
        <v>1329</v>
      </c>
      <c r="E1984" s="150" t="s">
        <v>10</v>
      </c>
      <c r="F1984" s="150"/>
      <c r="G1984" s="93" t="s">
        <v>2</v>
      </c>
      <c r="H1984" s="94">
        <v>1</v>
      </c>
      <c r="I1984" s="95">
        <v>459.78</v>
      </c>
      <c r="J1984" s="95">
        <v>459.78</v>
      </c>
    </row>
    <row r="1985" spans="1:10" ht="39.6" x14ac:dyDescent="0.25">
      <c r="A1985" s="123" t="s">
        <v>758</v>
      </c>
      <c r="B1985" s="92" t="s">
        <v>1330</v>
      </c>
      <c r="C1985" s="123" t="s">
        <v>251</v>
      </c>
      <c r="D1985" s="123" t="s">
        <v>1331</v>
      </c>
      <c r="E1985" s="150" t="s">
        <v>10</v>
      </c>
      <c r="F1985" s="150"/>
      <c r="G1985" s="93" t="s">
        <v>2</v>
      </c>
      <c r="H1985" s="94">
        <v>1</v>
      </c>
      <c r="I1985" s="95">
        <v>168.76</v>
      </c>
      <c r="J1985" s="95">
        <v>168.76</v>
      </c>
    </row>
    <row r="1986" spans="1:10" x14ac:dyDescent="0.25">
      <c r="A1986" s="126"/>
      <c r="B1986" s="126"/>
      <c r="C1986" s="126"/>
      <c r="D1986" s="126"/>
      <c r="E1986" s="126" t="s">
        <v>740</v>
      </c>
      <c r="F1986" s="90">
        <v>37.033890304918344</v>
      </c>
      <c r="G1986" s="126" t="s">
        <v>741</v>
      </c>
      <c r="H1986" s="90">
        <v>41.43</v>
      </c>
      <c r="I1986" s="126" t="s">
        <v>742</v>
      </c>
      <c r="J1986" s="90">
        <v>78.459999999999994</v>
      </c>
    </row>
    <row r="1987" spans="1:10" x14ac:dyDescent="0.25">
      <c r="A1987" s="126"/>
      <c r="B1987" s="126"/>
      <c r="C1987" s="126"/>
      <c r="D1987" s="126"/>
      <c r="E1987" s="126" t="s">
        <v>743</v>
      </c>
      <c r="F1987" s="90">
        <v>276.04000000000002</v>
      </c>
      <c r="G1987" s="126"/>
      <c r="H1987" s="149" t="s">
        <v>744</v>
      </c>
      <c r="I1987" s="149"/>
      <c r="J1987" s="90">
        <v>1633.2</v>
      </c>
    </row>
    <row r="1988" spans="1:10" ht="14.4" thickBot="1" x14ac:dyDescent="0.3">
      <c r="A1988" s="119"/>
      <c r="B1988" s="119"/>
      <c r="C1988" s="119"/>
      <c r="D1988" s="119"/>
      <c r="E1988" s="119"/>
      <c r="F1988" s="119"/>
      <c r="G1988" s="119" t="s">
        <v>745</v>
      </c>
      <c r="H1988" s="91">
        <v>3</v>
      </c>
      <c r="I1988" s="119" t="s">
        <v>746</v>
      </c>
      <c r="J1988" s="120">
        <v>4899.6000000000004</v>
      </c>
    </row>
    <row r="1989" spans="1:10" ht="14.4" thickTop="1" x14ac:dyDescent="0.25">
      <c r="A1989" s="4"/>
      <c r="B1989" s="4"/>
      <c r="C1989" s="4"/>
      <c r="D1989" s="4"/>
      <c r="E1989" s="4"/>
      <c r="F1989" s="4"/>
      <c r="G1989" s="4"/>
      <c r="H1989" s="4"/>
      <c r="I1989" s="4"/>
      <c r="J1989" s="4"/>
    </row>
    <row r="1990" spans="1:10" x14ac:dyDescent="0.25">
      <c r="A1990" s="117" t="s">
        <v>635</v>
      </c>
      <c r="B1990" s="97" t="s">
        <v>1</v>
      </c>
      <c r="C1990" s="117" t="s">
        <v>206</v>
      </c>
      <c r="D1990" s="117" t="s">
        <v>0</v>
      </c>
      <c r="E1990" s="141" t="s">
        <v>3</v>
      </c>
      <c r="F1990" s="141"/>
      <c r="G1990" s="98" t="s">
        <v>207</v>
      </c>
      <c r="H1990" s="97" t="s">
        <v>208</v>
      </c>
      <c r="I1990" s="97" t="s">
        <v>209</v>
      </c>
      <c r="J1990" s="97" t="s">
        <v>167</v>
      </c>
    </row>
    <row r="1991" spans="1:10" ht="39.6" x14ac:dyDescent="0.25">
      <c r="A1991" s="124" t="s">
        <v>717</v>
      </c>
      <c r="B1991" s="2" t="s">
        <v>636</v>
      </c>
      <c r="C1991" s="124" t="s">
        <v>213</v>
      </c>
      <c r="D1991" s="124" t="s">
        <v>637</v>
      </c>
      <c r="E1991" s="151">
        <v>185</v>
      </c>
      <c r="F1991" s="151"/>
      <c r="G1991" s="3" t="s">
        <v>638</v>
      </c>
      <c r="H1991" s="85">
        <v>1</v>
      </c>
      <c r="I1991" s="83">
        <v>25.58</v>
      </c>
      <c r="J1991" s="83">
        <v>25.58</v>
      </c>
    </row>
    <row r="1992" spans="1:10" ht="26.4" x14ac:dyDescent="0.25">
      <c r="A1992" s="125" t="s">
        <v>719</v>
      </c>
      <c r="B1992" s="86" t="s">
        <v>755</v>
      </c>
      <c r="C1992" s="125" t="s">
        <v>251</v>
      </c>
      <c r="D1992" s="125" t="s">
        <v>9</v>
      </c>
      <c r="E1992" s="152" t="s">
        <v>4</v>
      </c>
      <c r="F1992" s="152"/>
      <c r="G1992" s="87" t="s">
        <v>5</v>
      </c>
      <c r="H1992" s="88">
        <v>0.2</v>
      </c>
      <c r="I1992" s="89">
        <v>16.329999999999998</v>
      </c>
      <c r="J1992" s="89">
        <v>3.26</v>
      </c>
    </row>
    <row r="1993" spans="1:10" ht="39.6" x14ac:dyDescent="0.25">
      <c r="A1993" s="123" t="s">
        <v>758</v>
      </c>
      <c r="B1993" s="92" t="s">
        <v>1332</v>
      </c>
      <c r="C1993" s="123" t="s">
        <v>251</v>
      </c>
      <c r="D1993" s="123" t="s">
        <v>1333</v>
      </c>
      <c r="E1993" s="150" t="s">
        <v>10</v>
      </c>
      <c r="F1993" s="150"/>
      <c r="G1993" s="93" t="s">
        <v>2</v>
      </c>
      <c r="H1993" s="94">
        <v>1</v>
      </c>
      <c r="I1993" s="95">
        <v>22.32</v>
      </c>
      <c r="J1993" s="95">
        <v>22.32</v>
      </c>
    </row>
    <row r="1994" spans="1:10" x14ac:dyDescent="0.25">
      <c r="A1994" s="126"/>
      <c r="B1994" s="126"/>
      <c r="C1994" s="126"/>
      <c r="D1994" s="126"/>
      <c r="E1994" s="126" t="s">
        <v>740</v>
      </c>
      <c r="F1994" s="90">
        <v>1.0148211082790521</v>
      </c>
      <c r="G1994" s="126" t="s">
        <v>741</v>
      </c>
      <c r="H1994" s="90">
        <v>1.1399999999999999</v>
      </c>
      <c r="I1994" s="126" t="s">
        <v>742</v>
      </c>
      <c r="J1994" s="90">
        <v>2.15</v>
      </c>
    </row>
    <row r="1995" spans="1:10" x14ac:dyDescent="0.25">
      <c r="A1995" s="126"/>
      <c r="B1995" s="126"/>
      <c r="C1995" s="126"/>
      <c r="D1995" s="126"/>
      <c r="E1995" s="126" t="s">
        <v>743</v>
      </c>
      <c r="F1995" s="90">
        <v>5.2</v>
      </c>
      <c r="G1995" s="126"/>
      <c r="H1995" s="149" t="s">
        <v>744</v>
      </c>
      <c r="I1995" s="149"/>
      <c r="J1995" s="90">
        <v>30.78</v>
      </c>
    </row>
    <row r="1996" spans="1:10" ht="14.4" thickBot="1" x14ac:dyDescent="0.3">
      <c r="A1996" s="119"/>
      <c r="B1996" s="119"/>
      <c r="C1996" s="119"/>
      <c r="D1996" s="119"/>
      <c r="E1996" s="119"/>
      <c r="F1996" s="119"/>
      <c r="G1996" s="119" t="s">
        <v>745</v>
      </c>
      <c r="H1996" s="91">
        <v>30</v>
      </c>
      <c r="I1996" s="119" t="s">
        <v>746</v>
      </c>
      <c r="J1996" s="120">
        <v>923.4</v>
      </c>
    </row>
    <row r="1997" spans="1:10" ht="14.4" thickTop="1" x14ac:dyDescent="0.25">
      <c r="A1997" s="4"/>
      <c r="B1997" s="4"/>
      <c r="C1997" s="4"/>
      <c r="D1997" s="4"/>
      <c r="E1997" s="4"/>
      <c r="F1997" s="4"/>
      <c r="G1997" s="4"/>
      <c r="H1997" s="4"/>
      <c r="I1997" s="4"/>
      <c r="J1997" s="4"/>
    </row>
    <row r="1998" spans="1:10" x14ac:dyDescent="0.25">
      <c r="A1998" s="117" t="s">
        <v>639</v>
      </c>
      <c r="B1998" s="97" t="s">
        <v>1</v>
      </c>
      <c r="C1998" s="117" t="s">
        <v>206</v>
      </c>
      <c r="D1998" s="117" t="s">
        <v>0</v>
      </c>
      <c r="E1998" s="141" t="s">
        <v>3</v>
      </c>
      <c r="F1998" s="141"/>
      <c r="G1998" s="98" t="s">
        <v>207</v>
      </c>
      <c r="H1998" s="97" t="s">
        <v>208</v>
      </c>
      <c r="I1998" s="97" t="s">
        <v>209</v>
      </c>
      <c r="J1998" s="97" t="s">
        <v>167</v>
      </c>
    </row>
    <row r="1999" spans="1:10" ht="39.6" x14ac:dyDescent="0.25">
      <c r="A1999" s="124" t="s">
        <v>717</v>
      </c>
      <c r="B1999" s="2" t="s">
        <v>640</v>
      </c>
      <c r="C1999" s="124" t="s">
        <v>251</v>
      </c>
      <c r="D1999" s="124" t="s">
        <v>641</v>
      </c>
      <c r="E1999" s="151" t="s">
        <v>913</v>
      </c>
      <c r="F1999" s="151"/>
      <c r="G1999" s="3" t="s">
        <v>230</v>
      </c>
      <c r="H1999" s="85">
        <v>1</v>
      </c>
      <c r="I1999" s="83">
        <v>244.61</v>
      </c>
      <c r="J1999" s="83">
        <v>244.61</v>
      </c>
    </row>
    <row r="2000" spans="1:10" ht="26.4" x14ac:dyDescent="0.25">
      <c r="A2000" s="125" t="s">
        <v>719</v>
      </c>
      <c r="B2000" s="86" t="s">
        <v>938</v>
      </c>
      <c r="C2000" s="125" t="s">
        <v>251</v>
      </c>
      <c r="D2000" s="125" t="s">
        <v>939</v>
      </c>
      <c r="E2000" s="152" t="s">
        <v>4</v>
      </c>
      <c r="F2000" s="152"/>
      <c r="G2000" s="87" t="s">
        <v>5</v>
      </c>
      <c r="H2000" s="88">
        <v>0.31879999999999997</v>
      </c>
      <c r="I2000" s="89">
        <v>15.83</v>
      </c>
      <c r="J2000" s="89">
        <v>5.04</v>
      </c>
    </row>
    <row r="2001" spans="1:10" ht="26.4" x14ac:dyDescent="0.25">
      <c r="A2001" s="125" t="s">
        <v>719</v>
      </c>
      <c r="B2001" s="86" t="s">
        <v>920</v>
      </c>
      <c r="C2001" s="125" t="s">
        <v>251</v>
      </c>
      <c r="D2001" s="125" t="s">
        <v>921</v>
      </c>
      <c r="E2001" s="152" t="s">
        <v>4</v>
      </c>
      <c r="F2001" s="152"/>
      <c r="G2001" s="87" t="s">
        <v>5</v>
      </c>
      <c r="H2001" s="88">
        <v>0.31879999999999997</v>
      </c>
      <c r="I2001" s="89">
        <v>20.23</v>
      </c>
      <c r="J2001" s="89">
        <v>6.44</v>
      </c>
    </row>
    <row r="2002" spans="1:10" ht="26.4" x14ac:dyDescent="0.25">
      <c r="A2002" s="123" t="s">
        <v>758</v>
      </c>
      <c r="B2002" s="92" t="s">
        <v>1334</v>
      </c>
      <c r="C2002" s="123" t="s">
        <v>251</v>
      </c>
      <c r="D2002" s="123" t="s">
        <v>1335</v>
      </c>
      <c r="E2002" s="150" t="s">
        <v>10</v>
      </c>
      <c r="F2002" s="150"/>
      <c r="G2002" s="93" t="s">
        <v>230</v>
      </c>
      <c r="H2002" s="94">
        <v>1.0390999999999999</v>
      </c>
      <c r="I2002" s="95">
        <v>224.36</v>
      </c>
      <c r="J2002" s="95">
        <v>233.13</v>
      </c>
    </row>
    <row r="2003" spans="1:10" x14ac:dyDescent="0.25">
      <c r="A2003" s="126"/>
      <c r="B2003" s="126"/>
      <c r="C2003" s="126"/>
      <c r="D2003" s="126"/>
      <c r="E2003" s="126" t="s">
        <v>740</v>
      </c>
      <c r="F2003" s="90">
        <v>3.884640800528651</v>
      </c>
      <c r="G2003" s="126" t="s">
        <v>741</v>
      </c>
      <c r="H2003" s="90">
        <v>4.3499999999999996</v>
      </c>
      <c r="I2003" s="126" t="s">
        <v>742</v>
      </c>
      <c r="J2003" s="90">
        <v>8.23</v>
      </c>
    </row>
    <row r="2004" spans="1:10" x14ac:dyDescent="0.25">
      <c r="A2004" s="126"/>
      <c r="B2004" s="126"/>
      <c r="C2004" s="126"/>
      <c r="D2004" s="126"/>
      <c r="E2004" s="126" t="s">
        <v>743</v>
      </c>
      <c r="F2004" s="90">
        <v>49.75</v>
      </c>
      <c r="G2004" s="126"/>
      <c r="H2004" s="149" t="s">
        <v>744</v>
      </c>
      <c r="I2004" s="149"/>
      <c r="J2004" s="90">
        <v>294.36</v>
      </c>
    </row>
    <row r="2005" spans="1:10" ht="14.4" thickBot="1" x14ac:dyDescent="0.3">
      <c r="A2005" s="119"/>
      <c r="B2005" s="119"/>
      <c r="C2005" s="119"/>
      <c r="D2005" s="119"/>
      <c r="E2005" s="119"/>
      <c r="F2005" s="119"/>
      <c r="G2005" s="119" t="s">
        <v>745</v>
      </c>
      <c r="H2005" s="91">
        <v>250</v>
      </c>
      <c r="I2005" s="119" t="s">
        <v>746</v>
      </c>
      <c r="J2005" s="120">
        <v>73590</v>
      </c>
    </row>
    <row r="2006" spans="1:10" ht="14.4" thickTop="1" x14ac:dyDescent="0.25">
      <c r="A2006" s="4"/>
      <c r="B2006" s="4"/>
      <c r="C2006" s="4"/>
      <c r="D2006" s="4"/>
      <c r="E2006" s="4"/>
      <c r="F2006" s="4"/>
      <c r="G2006" s="4"/>
      <c r="H2006" s="4"/>
      <c r="I2006" s="4"/>
      <c r="J2006" s="4"/>
    </row>
    <row r="2007" spans="1:10" x14ac:dyDescent="0.25">
      <c r="A2007" s="117" t="s">
        <v>642</v>
      </c>
      <c r="B2007" s="97" t="s">
        <v>1</v>
      </c>
      <c r="C2007" s="117" t="s">
        <v>206</v>
      </c>
      <c r="D2007" s="117" t="s">
        <v>0</v>
      </c>
      <c r="E2007" s="141" t="s">
        <v>3</v>
      </c>
      <c r="F2007" s="141"/>
      <c r="G2007" s="98" t="s">
        <v>207</v>
      </c>
      <c r="H2007" s="97" t="s">
        <v>208</v>
      </c>
      <c r="I2007" s="97" t="s">
        <v>209</v>
      </c>
      <c r="J2007" s="97" t="s">
        <v>167</v>
      </c>
    </row>
    <row r="2008" spans="1:10" ht="26.4" x14ac:dyDescent="0.25">
      <c r="A2008" s="124" t="s">
        <v>717</v>
      </c>
      <c r="B2008" s="2" t="s">
        <v>643</v>
      </c>
      <c r="C2008" s="124" t="s">
        <v>213</v>
      </c>
      <c r="D2008" s="124" t="s">
        <v>644</v>
      </c>
      <c r="E2008" s="151" t="s">
        <v>1315</v>
      </c>
      <c r="F2008" s="151"/>
      <c r="G2008" s="3" t="s">
        <v>218</v>
      </c>
      <c r="H2008" s="85">
        <v>1</v>
      </c>
      <c r="I2008" s="83">
        <v>124.81</v>
      </c>
      <c r="J2008" s="83">
        <v>124.81</v>
      </c>
    </row>
    <row r="2009" spans="1:10" ht="26.4" x14ac:dyDescent="0.25">
      <c r="A2009" s="125" t="s">
        <v>719</v>
      </c>
      <c r="B2009" s="86" t="s">
        <v>756</v>
      </c>
      <c r="C2009" s="125" t="s">
        <v>251</v>
      </c>
      <c r="D2009" s="125" t="s">
        <v>757</v>
      </c>
      <c r="E2009" s="152" t="s">
        <v>4</v>
      </c>
      <c r="F2009" s="152"/>
      <c r="G2009" s="87" t="s">
        <v>5</v>
      </c>
      <c r="H2009" s="88">
        <v>0.5</v>
      </c>
      <c r="I2009" s="89">
        <v>21.06</v>
      </c>
      <c r="J2009" s="89">
        <v>10.53</v>
      </c>
    </row>
    <row r="2010" spans="1:10" ht="26.4" x14ac:dyDescent="0.25">
      <c r="A2010" s="125" t="s">
        <v>719</v>
      </c>
      <c r="B2010" s="86" t="s">
        <v>1221</v>
      </c>
      <c r="C2010" s="125" t="s">
        <v>251</v>
      </c>
      <c r="D2010" s="125" t="s">
        <v>1222</v>
      </c>
      <c r="E2010" s="152" t="s">
        <v>4</v>
      </c>
      <c r="F2010" s="152"/>
      <c r="G2010" s="87" t="s">
        <v>5</v>
      </c>
      <c r="H2010" s="88">
        <v>0.5</v>
      </c>
      <c r="I2010" s="89">
        <v>16.489999999999998</v>
      </c>
      <c r="J2010" s="89">
        <v>8.24</v>
      </c>
    </row>
    <row r="2011" spans="1:10" ht="26.4" x14ac:dyDescent="0.25">
      <c r="A2011" s="123" t="s">
        <v>758</v>
      </c>
      <c r="B2011" s="92" t="s">
        <v>1336</v>
      </c>
      <c r="C2011" s="123" t="s">
        <v>770</v>
      </c>
      <c r="D2011" s="123" t="s">
        <v>1337</v>
      </c>
      <c r="E2011" s="150" t="s">
        <v>10</v>
      </c>
      <c r="F2011" s="150"/>
      <c r="G2011" s="93" t="s">
        <v>546</v>
      </c>
      <c r="H2011" s="94">
        <v>1</v>
      </c>
      <c r="I2011" s="95">
        <v>106.04</v>
      </c>
      <c r="J2011" s="95">
        <v>106.04</v>
      </c>
    </row>
    <row r="2012" spans="1:10" x14ac:dyDescent="0.25">
      <c r="A2012" s="126"/>
      <c r="B2012" s="126"/>
      <c r="C2012" s="126"/>
      <c r="D2012" s="126"/>
      <c r="E2012" s="126" t="s">
        <v>740</v>
      </c>
      <c r="F2012" s="90">
        <v>6.1691683187010291</v>
      </c>
      <c r="G2012" s="126" t="s">
        <v>741</v>
      </c>
      <c r="H2012" s="90">
        <v>6.9</v>
      </c>
      <c r="I2012" s="126" t="s">
        <v>742</v>
      </c>
      <c r="J2012" s="90">
        <v>13.07</v>
      </c>
    </row>
    <row r="2013" spans="1:10" x14ac:dyDescent="0.25">
      <c r="A2013" s="126"/>
      <c r="B2013" s="126"/>
      <c r="C2013" s="126"/>
      <c r="D2013" s="126"/>
      <c r="E2013" s="126" t="s">
        <v>743</v>
      </c>
      <c r="F2013" s="90">
        <v>25.38</v>
      </c>
      <c r="G2013" s="126"/>
      <c r="H2013" s="149" t="s">
        <v>744</v>
      </c>
      <c r="I2013" s="149"/>
      <c r="J2013" s="90">
        <v>150.19</v>
      </c>
    </row>
    <row r="2014" spans="1:10" ht="14.4" thickBot="1" x14ac:dyDescent="0.3">
      <c r="A2014" s="119"/>
      <c r="B2014" s="119"/>
      <c r="C2014" s="119"/>
      <c r="D2014" s="119"/>
      <c r="E2014" s="119"/>
      <c r="F2014" s="119"/>
      <c r="G2014" s="119" t="s">
        <v>745</v>
      </c>
      <c r="H2014" s="91">
        <v>1</v>
      </c>
      <c r="I2014" s="119" t="s">
        <v>746</v>
      </c>
      <c r="J2014" s="120">
        <v>150.19</v>
      </c>
    </row>
    <row r="2015" spans="1:10" ht="14.4" thickTop="1" x14ac:dyDescent="0.25">
      <c r="A2015" s="4"/>
      <c r="B2015" s="4"/>
      <c r="C2015" s="4"/>
      <c r="D2015" s="4"/>
      <c r="E2015" s="4"/>
      <c r="F2015" s="4"/>
      <c r="G2015" s="4"/>
      <c r="H2015" s="4"/>
      <c r="I2015" s="4"/>
      <c r="J2015" s="4"/>
    </row>
    <row r="2016" spans="1:10" x14ac:dyDescent="0.25">
      <c r="A2016" s="117" t="s">
        <v>645</v>
      </c>
      <c r="B2016" s="97" t="s">
        <v>1</v>
      </c>
      <c r="C2016" s="117" t="s">
        <v>206</v>
      </c>
      <c r="D2016" s="117" t="s">
        <v>0</v>
      </c>
      <c r="E2016" s="141" t="s">
        <v>3</v>
      </c>
      <c r="F2016" s="141"/>
      <c r="G2016" s="98" t="s">
        <v>207</v>
      </c>
      <c r="H2016" s="97" t="s">
        <v>208</v>
      </c>
      <c r="I2016" s="97" t="s">
        <v>209</v>
      </c>
      <c r="J2016" s="97" t="s">
        <v>167</v>
      </c>
    </row>
    <row r="2017" spans="1:10" ht="39.6" x14ac:dyDescent="0.25">
      <c r="A2017" s="124" t="s">
        <v>717</v>
      </c>
      <c r="B2017" s="2" t="s">
        <v>646</v>
      </c>
      <c r="C2017" s="124" t="s">
        <v>213</v>
      </c>
      <c r="D2017" s="124" t="s">
        <v>647</v>
      </c>
      <c r="E2017" s="151" t="s">
        <v>1315</v>
      </c>
      <c r="F2017" s="151"/>
      <c r="G2017" s="3" t="s">
        <v>218</v>
      </c>
      <c r="H2017" s="85">
        <v>1</v>
      </c>
      <c r="I2017" s="83">
        <v>825.95</v>
      </c>
      <c r="J2017" s="83">
        <v>825.95</v>
      </c>
    </row>
    <row r="2018" spans="1:10" ht="26.4" x14ac:dyDescent="0.25">
      <c r="A2018" s="125" t="s">
        <v>719</v>
      </c>
      <c r="B2018" s="86" t="s">
        <v>284</v>
      </c>
      <c r="C2018" s="125" t="s">
        <v>251</v>
      </c>
      <c r="D2018" s="125" t="s">
        <v>285</v>
      </c>
      <c r="E2018" s="152" t="s">
        <v>839</v>
      </c>
      <c r="F2018" s="152"/>
      <c r="G2018" s="87" t="s">
        <v>261</v>
      </c>
      <c r="H2018" s="88">
        <v>0.16800000000000001</v>
      </c>
      <c r="I2018" s="89">
        <v>64.599999999999994</v>
      </c>
      <c r="J2018" s="89">
        <v>10.85</v>
      </c>
    </row>
    <row r="2019" spans="1:10" ht="39.6" x14ac:dyDescent="0.25">
      <c r="A2019" s="125" t="s">
        <v>719</v>
      </c>
      <c r="B2019" s="86" t="s">
        <v>1338</v>
      </c>
      <c r="C2019" s="125" t="s">
        <v>251</v>
      </c>
      <c r="D2019" s="125" t="s">
        <v>1339</v>
      </c>
      <c r="E2019" s="152" t="s">
        <v>874</v>
      </c>
      <c r="F2019" s="152"/>
      <c r="G2019" s="87" t="s">
        <v>226</v>
      </c>
      <c r="H2019" s="88">
        <v>0.84</v>
      </c>
      <c r="I2019" s="89">
        <v>135.26</v>
      </c>
      <c r="J2019" s="89">
        <v>113.61</v>
      </c>
    </row>
    <row r="2020" spans="1:10" ht="39.6" x14ac:dyDescent="0.25">
      <c r="A2020" s="125" t="s">
        <v>719</v>
      </c>
      <c r="B2020" s="86" t="s">
        <v>1340</v>
      </c>
      <c r="C2020" s="125" t="s">
        <v>251</v>
      </c>
      <c r="D2020" s="125" t="s">
        <v>1341</v>
      </c>
      <c r="E2020" s="152" t="s">
        <v>884</v>
      </c>
      <c r="F2020" s="152"/>
      <c r="G2020" s="87" t="s">
        <v>226</v>
      </c>
      <c r="H2020" s="88">
        <v>0.7</v>
      </c>
      <c r="I2020" s="89">
        <v>3.83</v>
      </c>
      <c r="J2020" s="89">
        <v>2.68</v>
      </c>
    </row>
    <row r="2021" spans="1:10" ht="52.8" x14ac:dyDescent="0.25">
      <c r="A2021" s="125" t="s">
        <v>719</v>
      </c>
      <c r="B2021" s="86" t="s">
        <v>1342</v>
      </c>
      <c r="C2021" s="125" t="s">
        <v>251</v>
      </c>
      <c r="D2021" s="125" t="s">
        <v>1343</v>
      </c>
      <c r="E2021" s="152" t="s">
        <v>884</v>
      </c>
      <c r="F2021" s="152"/>
      <c r="G2021" s="87" t="s">
        <v>226</v>
      </c>
      <c r="H2021" s="88">
        <v>0.7</v>
      </c>
      <c r="I2021" s="89">
        <v>23.87</v>
      </c>
      <c r="J2021" s="89">
        <v>16.7</v>
      </c>
    </row>
    <row r="2022" spans="1:10" ht="26.4" x14ac:dyDescent="0.25">
      <c r="A2022" s="123" t="s">
        <v>758</v>
      </c>
      <c r="B2022" s="92" t="s">
        <v>1344</v>
      </c>
      <c r="C2022" s="123" t="s">
        <v>251</v>
      </c>
      <c r="D2022" s="123" t="s">
        <v>1345</v>
      </c>
      <c r="E2022" s="150" t="s">
        <v>10</v>
      </c>
      <c r="F2022" s="150"/>
      <c r="G2022" s="93" t="s">
        <v>261</v>
      </c>
      <c r="H2022" s="94">
        <v>2.4E-2</v>
      </c>
      <c r="I2022" s="95">
        <v>149.21</v>
      </c>
      <c r="J2022" s="95">
        <v>3.58</v>
      </c>
    </row>
    <row r="2023" spans="1:10" x14ac:dyDescent="0.25">
      <c r="A2023" s="123" t="s">
        <v>758</v>
      </c>
      <c r="B2023" s="92" t="s">
        <v>1346</v>
      </c>
      <c r="C2023" s="123" t="s">
        <v>770</v>
      </c>
      <c r="D2023" s="123" t="s">
        <v>1347</v>
      </c>
      <c r="E2023" s="150" t="s">
        <v>10</v>
      </c>
      <c r="F2023" s="150"/>
      <c r="G2023" s="93" t="s">
        <v>546</v>
      </c>
      <c r="H2023" s="94">
        <v>1</v>
      </c>
      <c r="I2023" s="95">
        <v>57.61</v>
      </c>
      <c r="J2023" s="95">
        <v>57.61</v>
      </c>
    </row>
    <row r="2024" spans="1:10" x14ac:dyDescent="0.25">
      <c r="A2024" s="123" t="s">
        <v>758</v>
      </c>
      <c r="B2024" s="92" t="s">
        <v>1348</v>
      </c>
      <c r="C2024" s="123" t="s">
        <v>770</v>
      </c>
      <c r="D2024" s="123" t="s">
        <v>1349</v>
      </c>
      <c r="E2024" s="150" t="s">
        <v>10</v>
      </c>
      <c r="F2024" s="150"/>
      <c r="G2024" s="93" t="s">
        <v>546</v>
      </c>
      <c r="H2024" s="94">
        <v>1</v>
      </c>
      <c r="I2024" s="95">
        <v>452.16</v>
      </c>
      <c r="J2024" s="95">
        <v>452.16</v>
      </c>
    </row>
    <row r="2025" spans="1:10" ht="39.6" x14ac:dyDescent="0.25">
      <c r="A2025" s="123" t="s">
        <v>758</v>
      </c>
      <c r="B2025" s="92" t="s">
        <v>1330</v>
      </c>
      <c r="C2025" s="123" t="s">
        <v>251</v>
      </c>
      <c r="D2025" s="123" t="s">
        <v>1331</v>
      </c>
      <c r="E2025" s="150" t="s">
        <v>10</v>
      </c>
      <c r="F2025" s="150"/>
      <c r="G2025" s="93" t="s">
        <v>2</v>
      </c>
      <c r="H2025" s="94">
        <v>1</v>
      </c>
      <c r="I2025" s="95">
        <v>168.76</v>
      </c>
      <c r="J2025" s="95">
        <v>168.76</v>
      </c>
    </row>
    <row r="2026" spans="1:10" x14ac:dyDescent="0.25">
      <c r="A2026" s="126"/>
      <c r="B2026" s="126"/>
      <c r="C2026" s="126"/>
      <c r="D2026" s="126"/>
      <c r="E2026" s="126" t="s">
        <v>740</v>
      </c>
      <c r="F2026" s="90">
        <v>24.181062966109696</v>
      </c>
      <c r="G2026" s="126" t="s">
        <v>741</v>
      </c>
      <c r="H2026" s="90">
        <v>27.05</v>
      </c>
      <c r="I2026" s="126" t="s">
        <v>742</v>
      </c>
      <c r="J2026" s="90">
        <v>51.23</v>
      </c>
    </row>
    <row r="2027" spans="1:10" x14ac:dyDescent="0.25">
      <c r="A2027" s="126"/>
      <c r="B2027" s="126"/>
      <c r="C2027" s="126"/>
      <c r="D2027" s="126"/>
      <c r="E2027" s="126" t="s">
        <v>743</v>
      </c>
      <c r="F2027" s="90">
        <v>167.99</v>
      </c>
      <c r="G2027" s="126"/>
      <c r="H2027" s="149" t="s">
        <v>744</v>
      </c>
      <c r="I2027" s="149"/>
      <c r="J2027" s="90">
        <v>993.94</v>
      </c>
    </row>
    <row r="2028" spans="1:10" ht="14.4" thickBot="1" x14ac:dyDescent="0.3">
      <c r="A2028" s="119"/>
      <c r="B2028" s="119"/>
      <c r="C2028" s="119"/>
      <c r="D2028" s="119"/>
      <c r="E2028" s="119"/>
      <c r="F2028" s="119"/>
      <c r="G2028" s="119" t="s">
        <v>745</v>
      </c>
      <c r="H2028" s="91">
        <v>1</v>
      </c>
      <c r="I2028" s="119" t="s">
        <v>746</v>
      </c>
      <c r="J2028" s="120">
        <v>993.94</v>
      </c>
    </row>
    <row r="2029" spans="1:10" ht="14.4" thickTop="1" x14ac:dyDescent="0.25">
      <c r="A2029" s="4"/>
      <c r="B2029" s="4"/>
      <c r="C2029" s="4"/>
      <c r="D2029" s="4"/>
      <c r="E2029" s="4"/>
      <c r="F2029" s="4"/>
      <c r="G2029" s="4"/>
      <c r="H2029" s="4"/>
      <c r="I2029" s="4"/>
      <c r="J2029" s="4"/>
    </row>
    <row r="2030" spans="1:10" x14ac:dyDescent="0.25">
      <c r="A2030" s="117" t="s">
        <v>648</v>
      </c>
      <c r="B2030" s="97" t="s">
        <v>1</v>
      </c>
      <c r="C2030" s="117" t="s">
        <v>206</v>
      </c>
      <c r="D2030" s="117" t="s">
        <v>0</v>
      </c>
      <c r="E2030" s="141" t="s">
        <v>3</v>
      </c>
      <c r="F2030" s="141"/>
      <c r="G2030" s="98" t="s">
        <v>207</v>
      </c>
      <c r="H2030" s="97" t="s">
        <v>208</v>
      </c>
      <c r="I2030" s="97" t="s">
        <v>209</v>
      </c>
      <c r="J2030" s="97" t="s">
        <v>167</v>
      </c>
    </row>
    <row r="2031" spans="1:10" ht="26.4" x14ac:dyDescent="0.25">
      <c r="A2031" s="124" t="s">
        <v>717</v>
      </c>
      <c r="B2031" s="2" t="s">
        <v>649</v>
      </c>
      <c r="C2031" s="124" t="s">
        <v>213</v>
      </c>
      <c r="D2031" s="124" t="s">
        <v>650</v>
      </c>
      <c r="E2031" s="151">
        <v>97</v>
      </c>
      <c r="F2031" s="151"/>
      <c r="G2031" s="3" t="s">
        <v>546</v>
      </c>
      <c r="H2031" s="85">
        <v>1</v>
      </c>
      <c r="I2031" s="83">
        <v>1657.48</v>
      </c>
      <c r="J2031" s="83">
        <v>1657.48</v>
      </c>
    </row>
    <row r="2032" spans="1:10" ht="26.4" x14ac:dyDescent="0.25">
      <c r="A2032" s="125" t="s">
        <v>719</v>
      </c>
      <c r="B2032" s="86" t="s">
        <v>756</v>
      </c>
      <c r="C2032" s="125" t="s">
        <v>251</v>
      </c>
      <c r="D2032" s="125" t="s">
        <v>757</v>
      </c>
      <c r="E2032" s="152" t="s">
        <v>4</v>
      </c>
      <c r="F2032" s="152"/>
      <c r="G2032" s="87" t="s">
        <v>5</v>
      </c>
      <c r="H2032" s="88">
        <v>1</v>
      </c>
      <c r="I2032" s="89">
        <v>21.06</v>
      </c>
      <c r="J2032" s="89">
        <v>21.06</v>
      </c>
    </row>
    <row r="2033" spans="1:10" ht="26.4" x14ac:dyDescent="0.25">
      <c r="A2033" s="125" t="s">
        <v>719</v>
      </c>
      <c r="B2033" s="86" t="s">
        <v>920</v>
      </c>
      <c r="C2033" s="125" t="s">
        <v>251</v>
      </c>
      <c r="D2033" s="125" t="s">
        <v>921</v>
      </c>
      <c r="E2033" s="152" t="s">
        <v>4</v>
      </c>
      <c r="F2033" s="152"/>
      <c r="G2033" s="87" t="s">
        <v>5</v>
      </c>
      <c r="H2033" s="88">
        <v>1</v>
      </c>
      <c r="I2033" s="89">
        <v>20.23</v>
      </c>
      <c r="J2033" s="89">
        <v>20.23</v>
      </c>
    </row>
    <row r="2034" spans="1:10" ht="26.4" x14ac:dyDescent="0.25">
      <c r="A2034" s="125" t="s">
        <v>719</v>
      </c>
      <c r="B2034" s="86" t="s">
        <v>755</v>
      </c>
      <c r="C2034" s="125" t="s">
        <v>251</v>
      </c>
      <c r="D2034" s="125" t="s">
        <v>9</v>
      </c>
      <c r="E2034" s="152" t="s">
        <v>4</v>
      </c>
      <c r="F2034" s="152"/>
      <c r="G2034" s="87" t="s">
        <v>5</v>
      </c>
      <c r="H2034" s="88">
        <v>2</v>
      </c>
      <c r="I2034" s="89">
        <v>16.329999999999998</v>
      </c>
      <c r="J2034" s="89">
        <v>32.659999999999997</v>
      </c>
    </row>
    <row r="2035" spans="1:10" x14ac:dyDescent="0.25">
      <c r="A2035" s="123" t="s">
        <v>758</v>
      </c>
      <c r="B2035" s="92" t="s">
        <v>1350</v>
      </c>
      <c r="C2035" s="123" t="s">
        <v>770</v>
      </c>
      <c r="D2035" s="123" t="s">
        <v>650</v>
      </c>
      <c r="E2035" s="150" t="s">
        <v>760</v>
      </c>
      <c r="F2035" s="150"/>
      <c r="G2035" s="93" t="s">
        <v>546</v>
      </c>
      <c r="H2035" s="94">
        <v>1</v>
      </c>
      <c r="I2035" s="95">
        <v>1583.53</v>
      </c>
      <c r="J2035" s="95">
        <v>1583.53</v>
      </c>
    </row>
    <row r="2036" spans="1:10" x14ac:dyDescent="0.25">
      <c r="A2036" s="126"/>
      <c r="B2036" s="126"/>
      <c r="C2036" s="126"/>
      <c r="D2036" s="126"/>
      <c r="E2036" s="126" t="s">
        <v>740</v>
      </c>
      <c r="F2036" s="90">
        <v>24.553950700000001</v>
      </c>
      <c r="G2036" s="126" t="s">
        <v>741</v>
      </c>
      <c r="H2036" s="90">
        <v>27.47</v>
      </c>
      <c r="I2036" s="126" t="s">
        <v>742</v>
      </c>
      <c r="J2036" s="90">
        <v>52.02</v>
      </c>
    </row>
    <row r="2037" spans="1:10" x14ac:dyDescent="0.25">
      <c r="A2037" s="126"/>
      <c r="B2037" s="126"/>
      <c r="C2037" s="126"/>
      <c r="D2037" s="126"/>
      <c r="E2037" s="126" t="s">
        <v>743</v>
      </c>
      <c r="F2037" s="90">
        <v>337.13</v>
      </c>
      <c r="G2037" s="126"/>
      <c r="H2037" s="149" t="s">
        <v>744</v>
      </c>
      <c r="I2037" s="149"/>
      <c r="J2037" s="90">
        <v>1994.61</v>
      </c>
    </row>
    <row r="2038" spans="1:10" ht="14.4" thickBot="1" x14ac:dyDescent="0.3">
      <c r="A2038" s="119"/>
      <c r="B2038" s="119"/>
      <c r="C2038" s="119"/>
      <c r="D2038" s="119"/>
      <c r="E2038" s="119"/>
      <c r="F2038" s="119"/>
      <c r="G2038" s="119" t="s">
        <v>745</v>
      </c>
      <c r="H2038" s="91">
        <v>1</v>
      </c>
      <c r="I2038" s="119" t="s">
        <v>746</v>
      </c>
      <c r="J2038" s="120">
        <v>1994.61</v>
      </c>
    </row>
    <row r="2039" spans="1:10" ht="14.4" thickTop="1" x14ac:dyDescent="0.25">
      <c r="A2039" s="4"/>
      <c r="B2039" s="4"/>
      <c r="C2039" s="4"/>
      <c r="D2039" s="4"/>
      <c r="E2039" s="4"/>
      <c r="F2039" s="4"/>
      <c r="G2039" s="4"/>
      <c r="H2039" s="4"/>
      <c r="I2039" s="4"/>
      <c r="J2039" s="4"/>
    </row>
    <row r="2040" spans="1:10" x14ac:dyDescent="0.25">
      <c r="A2040" s="117" t="s">
        <v>651</v>
      </c>
      <c r="B2040" s="97" t="s">
        <v>1</v>
      </c>
      <c r="C2040" s="117" t="s">
        <v>206</v>
      </c>
      <c r="D2040" s="117" t="s">
        <v>0</v>
      </c>
      <c r="E2040" s="141" t="s">
        <v>3</v>
      </c>
      <c r="F2040" s="141"/>
      <c r="G2040" s="98" t="s">
        <v>207</v>
      </c>
      <c r="H2040" s="97" t="s">
        <v>208</v>
      </c>
      <c r="I2040" s="97" t="s">
        <v>209</v>
      </c>
      <c r="J2040" s="97" t="s">
        <v>167</v>
      </c>
    </row>
    <row r="2041" spans="1:10" ht="26.4" x14ac:dyDescent="0.25">
      <c r="A2041" s="124" t="s">
        <v>717</v>
      </c>
      <c r="B2041" s="2" t="s">
        <v>652</v>
      </c>
      <c r="C2041" s="124" t="s">
        <v>213</v>
      </c>
      <c r="D2041" s="124" t="s">
        <v>653</v>
      </c>
      <c r="E2041" s="151">
        <v>106</v>
      </c>
      <c r="F2041" s="151"/>
      <c r="G2041" s="3" t="s">
        <v>546</v>
      </c>
      <c r="H2041" s="85">
        <v>1</v>
      </c>
      <c r="I2041" s="83">
        <v>382.57</v>
      </c>
      <c r="J2041" s="83">
        <v>382.57</v>
      </c>
    </row>
    <row r="2042" spans="1:10" ht="26.4" x14ac:dyDescent="0.25">
      <c r="A2042" s="125" t="s">
        <v>719</v>
      </c>
      <c r="B2042" s="86" t="s">
        <v>756</v>
      </c>
      <c r="C2042" s="125" t="s">
        <v>251</v>
      </c>
      <c r="D2042" s="125" t="s">
        <v>757</v>
      </c>
      <c r="E2042" s="152" t="s">
        <v>4</v>
      </c>
      <c r="F2042" s="152"/>
      <c r="G2042" s="87" t="s">
        <v>5</v>
      </c>
      <c r="H2042" s="88">
        <v>1</v>
      </c>
      <c r="I2042" s="89">
        <v>21.06</v>
      </c>
      <c r="J2042" s="89">
        <v>21.06</v>
      </c>
    </row>
    <row r="2043" spans="1:10" ht="26.4" x14ac:dyDescent="0.25">
      <c r="A2043" s="123" t="s">
        <v>758</v>
      </c>
      <c r="B2043" s="92" t="s">
        <v>1351</v>
      </c>
      <c r="C2043" s="123" t="s">
        <v>770</v>
      </c>
      <c r="D2043" s="123" t="s">
        <v>1352</v>
      </c>
      <c r="E2043" s="150" t="s">
        <v>10</v>
      </c>
      <c r="F2043" s="150"/>
      <c r="G2043" s="93" t="s">
        <v>546</v>
      </c>
      <c r="H2043" s="94">
        <v>1</v>
      </c>
      <c r="I2043" s="95">
        <v>361.51</v>
      </c>
      <c r="J2043" s="95">
        <v>361.51</v>
      </c>
    </row>
    <row r="2044" spans="1:10" x14ac:dyDescent="0.25">
      <c r="A2044" s="126"/>
      <c r="B2044" s="126"/>
      <c r="C2044" s="126"/>
      <c r="D2044" s="126"/>
      <c r="E2044" s="126" t="s">
        <v>740</v>
      </c>
      <c r="F2044" s="90">
        <v>7.2500707999999996</v>
      </c>
      <c r="G2044" s="126" t="s">
        <v>741</v>
      </c>
      <c r="H2044" s="90">
        <v>8.11</v>
      </c>
      <c r="I2044" s="126" t="s">
        <v>742</v>
      </c>
      <c r="J2044" s="90">
        <v>15.36</v>
      </c>
    </row>
    <row r="2045" spans="1:10" x14ac:dyDescent="0.25">
      <c r="A2045" s="126"/>
      <c r="B2045" s="126"/>
      <c r="C2045" s="126"/>
      <c r="D2045" s="126"/>
      <c r="E2045" s="126" t="s">
        <v>743</v>
      </c>
      <c r="F2045" s="90">
        <v>77.81</v>
      </c>
      <c r="G2045" s="126"/>
      <c r="H2045" s="149" t="s">
        <v>744</v>
      </c>
      <c r="I2045" s="149"/>
      <c r="J2045" s="90">
        <v>460.38</v>
      </c>
    </row>
    <row r="2046" spans="1:10" ht="14.4" thickBot="1" x14ac:dyDescent="0.3">
      <c r="A2046" s="119"/>
      <c r="B2046" s="119"/>
      <c r="C2046" s="119"/>
      <c r="D2046" s="119"/>
      <c r="E2046" s="119"/>
      <c r="F2046" s="119"/>
      <c r="G2046" s="119" t="s">
        <v>745</v>
      </c>
      <c r="H2046" s="91">
        <v>1</v>
      </c>
      <c r="I2046" s="119" t="s">
        <v>746</v>
      </c>
      <c r="J2046" s="120">
        <v>460.38</v>
      </c>
    </row>
    <row r="2047" spans="1:10" ht="14.4" thickTop="1" x14ac:dyDescent="0.25">
      <c r="A2047" s="4"/>
      <c r="B2047" s="4"/>
      <c r="C2047" s="4"/>
      <c r="D2047" s="4"/>
      <c r="E2047" s="4"/>
      <c r="F2047" s="4"/>
      <c r="G2047" s="4"/>
      <c r="H2047" s="4"/>
      <c r="I2047" s="4"/>
      <c r="J2047" s="4"/>
    </row>
    <row r="2048" spans="1:10" x14ac:dyDescent="0.25">
      <c r="A2048" s="116" t="s">
        <v>199</v>
      </c>
      <c r="B2048" s="116"/>
      <c r="C2048" s="116"/>
      <c r="D2048" s="116" t="s">
        <v>200</v>
      </c>
      <c r="E2048" s="116"/>
      <c r="F2048" s="138"/>
      <c r="G2048" s="138"/>
      <c r="H2048" s="82"/>
      <c r="I2048" s="116"/>
      <c r="J2048" s="80">
        <v>98600.02</v>
      </c>
    </row>
    <row r="2049" spans="1:10" x14ac:dyDescent="0.25">
      <c r="A2049" s="117" t="s">
        <v>654</v>
      </c>
      <c r="B2049" s="97" t="s">
        <v>1</v>
      </c>
      <c r="C2049" s="117" t="s">
        <v>206</v>
      </c>
      <c r="D2049" s="117" t="s">
        <v>0</v>
      </c>
      <c r="E2049" s="141" t="s">
        <v>3</v>
      </c>
      <c r="F2049" s="141"/>
      <c r="G2049" s="98" t="s">
        <v>207</v>
      </c>
      <c r="H2049" s="97" t="s">
        <v>208</v>
      </c>
      <c r="I2049" s="97" t="s">
        <v>209</v>
      </c>
      <c r="J2049" s="97" t="s">
        <v>167</v>
      </c>
    </row>
    <row r="2050" spans="1:10" ht="26.4" x14ac:dyDescent="0.25">
      <c r="A2050" s="124" t="s">
        <v>717</v>
      </c>
      <c r="B2050" s="2" t="s">
        <v>655</v>
      </c>
      <c r="C2050" s="124" t="s">
        <v>251</v>
      </c>
      <c r="D2050" s="124" t="s">
        <v>656</v>
      </c>
      <c r="E2050" s="151" t="s">
        <v>1353</v>
      </c>
      <c r="F2050" s="151"/>
      <c r="G2050" s="3" t="s">
        <v>226</v>
      </c>
      <c r="H2050" s="85">
        <v>1</v>
      </c>
      <c r="I2050" s="83">
        <v>12.46</v>
      </c>
      <c r="J2050" s="83">
        <v>12.46</v>
      </c>
    </row>
    <row r="2051" spans="1:10" ht="26.4" x14ac:dyDescent="0.25">
      <c r="A2051" s="125" t="s">
        <v>719</v>
      </c>
      <c r="B2051" s="86" t="s">
        <v>755</v>
      </c>
      <c r="C2051" s="125" t="s">
        <v>251</v>
      </c>
      <c r="D2051" s="125" t="s">
        <v>9</v>
      </c>
      <c r="E2051" s="152" t="s">
        <v>4</v>
      </c>
      <c r="F2051" s="152"/>
      <c r="G2051" s="87" t="s">
        <v>5</v>
      </c>
      <c r="H2051" s="88">
        <v>6.9000000000000006E-2</v>
      </c>
      <c r="I2051" s="89">
        <v>16.329999999999998</v>
      </c>
      <c r="J2051" s="89">
        <v>1.1200000000000001</v>
      </c>
    </row>
    <row r="2052" spans="1:10" ht="26.4" x14ac:dyDescent="0.25">
      <c r="A2052" s="125" t="s">
        <v>719</v>
      </c>
      <c r="B2052" s="86" t="s">
        <v>1354</v>
      </c>
      <c r="C2052" s="125" t="s">
        <v>251</v>
      </c>
      <c r="D2052" s="125" t="s">
        <v>1355</v>
      </c>
      <c r="E2052" s="152" t="s">
        <v>4</v>
      </c>
      <c r="F2052" s="152"/>
      <c r="G2052" s="87" t="s">
        <v>5</v>
      </c>
      <c r="H2052" s="88">
        <v>0.187</v>
      </c>
      <c r="I2052" s="89">
        <v>21.91</v>
      </c>
      <c r="J2052" s="89">
        <v>4.09</v>
      </c>
    </row>
    <row r="2053" spans="1:10" x14ac:dyDescent="0.25">
      <c r="A2053" s="123" t="s">
        <v>758</v>
      </c>
      <c r="B2053" s="92" t="s">
        <v>821</v>
      </c>
      <c r="C2053" s="123" t="s">
        <v>251</v>
      </c>
      <c r="D2053" s="123" t="s">
        <v>822</v>
      </c>
      <c r="E2053" s="150" t="s">
        <v>10</v>
      </c>
      <c r="F2053" s="150"/>
      <c r="G2053" s="93" t="s">
        <v>823</v>
      </c>
      <c r="H2053" s="94">
        <v>0.33</v>
      </c>
      <c r="I2053" s="95">
        <v>21.99</v>
      </c>
      <c r="J2053" s="95">
        <v>7.25</v>
      </c>
    </row>
    <row r="2054" spans="1:10" x14ac:dyDescent="0.25">
      <c r="A2054" s="126"/>
      <c r="B2054" s="126"/>
      <c r="C2054" s="126"/>
      <c r="D2054" s="126"/>
      <c r="E2054" s="126" t="s">
        <v>740</v>
      </c>
      <c r="F2054" s="90">
        <v>1.6756348532049468</v>
      </c>
      <c r="G2054" s="126" t="s">
        <v>741</v>
      </c>
      <c r="H2054" s="90">
        <v>1.87</v>
      </c>
      <c r="I2054" s="126" t="s">
        <v>742</v>
      </c>
      <c r="J2054" s="90">
        <v>3.55</v>
      </c>
    </row>
    <row r="2055" spans="1:10" x14ac:dyDescent="0.25">
      <c r="A2055" s="126"/>
      <c r="B2055" s="126"/>
      <c r="C2055" s="126"/>
      <c r="D2055" s="126"/>
      <c r="E2055" s="126" t="s">
        <v>743</v>
      </c>
      <c r="F2055" s="90">
        <v>2.5299999999999998</v>
      </c>
      <c r="G2055" s="126"/>
      <c r="H2055" s="149" t="s">
        <v>744</v>
      </c>
      <c r="I2055" s="149"/>
      <c r="J2055" s="90">
        <v>14.99</v>
      </c>
    </row>
    <row r="2056" spans="1:10" ht="14.4" thickBot="1" x14ac:dyDescent="0.3">
      <c r="A2056" s="119"/>
      <c r="B2056" s="119"/>
      <c r="C2056" s="119"/>
      <c r="D2056" s="119"/>
      <c r="E2056" s="119"/>
      <c r="F2056" s="119"/>
      <c r="G2056" s="119" t="s">
        <v>745</v>
      </c>
      <c r="H2056" s="91">
        <v>1706.89</v>
      </c>
      <c r="I2056" s="119" t="s">
        <v>746</v>
      </c>
      <c r="J2056" s="120">
        <v>25586.28</v>
      </c>
    </row>
    <row r="2057" spans="1:10" ht="14.4" thickTop="1" x14ac:dyDescent="0.25">
      <c r="A2057" s="4"/>
      <c r="B2057" s="4"/>
      <c r="C2057" s="4"/>
      <c r="D2057" s="4"/>
      <c r="E2057" s="4"/>
      <c r="F2057" s="4"/>
      <c r="G2057" s="4"/>
      <c r="H2057" s="4"/>
      <c r="I2057" s="4"/>
      <c r="J2057" s="4"/>
    </row>
    <row r="2058" spans="1:10" x14ac:dyDescent="0.25">
      <c r="A2058" s="117" t="s">
        <v>657</v>
      </c>
      <c r="B2058" s="97" t="s">
        <v>1</v>
      </c>
      <c r="C2058" s="117" t="s">
        <v>206</v>
      </c>
      <c r="D2058" s="117" t="s">
        <v>0</v>
      </c>
      <c r="E2058" s="141" t="s">
        <v>3</v>
      </c>
      <c r="F2058" s="141"/>
      <c r="G2058" s="98" t="s">
        <v>207</v>
      </c>
      <c r="H2058" s="97" t="s">
        <v>208</v>
      </c>
      <c r="I2058" s="97" t="s">
        <v>209</v>
      </c>
      <c r="J2058" s="97" t="s">
        <v>167</v>
      </c>
    </row>
    <row r="2059" spans="1:10" ht="26.4" x14ac:dyDescent="0.25">
      <c r="A2059" s="124" t="s">
        <v>717</v>
      </c>
      <c r="B2059" s="2" t="s">
        <v>655</v>
      </c>
      <c r="C2059" s="124" t="s">
        <v>251</v>
      </c>
      <c r="D2059" s="124" t="s">
        <v>656</v>
      </c>
      <c r="E2059" s="151" t="s">
        <v>1353</v>
      </c>
      <c r="F2059" s="151"/>
      <c r="G2059" s="3" t="s">
        <v>226</v>
      </c>
      <c r="H2059" s="85">
        <v>1</v>
      </c>
      <c r="I2059" s="83">
        <v>12.46</v>
      </c>
      <c r="J2059" s="83">
        <v>12.46</v>
      </c>
    </row>
    <row r="2060" spans="1:10" ht="26.4" x14ac:dyDescent="0.25">
      <c r="A2060" s="125" t="s">
        <v>719</v>
      </c>
      <c r="B2060" s="86" t="s">
        <v>755</v>
      </c>
      <c r="C2060" s="125" t="s">
        <v>251</v>
      </c>
      <c r="D2060" s="125" t="s">
        <v>9</v>
      </c>
      <c r="E2060" s="152" t="s">
        <v>4</v>
      </c>
      <c r="F2060" s="152"/>
      <c r="G2060" s="87" t="s">
        <v>5</v>
      </c>
      <c r="H2060" s="88">
        <v>6.9000000000000006E-2</v>
      </c>
      <c r="I2060" s="89">
        <v>16.329999999999998</v>
      </c>
      <c r="J2060" s="89">
        <v>1.1200000000000001</v>
      </c>
    </row>
    <row r="2061" spans="1:10" ht="26.4" x14ac:dyDescent="0.25">
      <c r="A2061" s="125" t="s">
        <v>719</v>
      </c>
      <c r="B2061" s="86" t="s">
        <v>1354</v>
      </c>
      <c r="C2061" s="125" t="s">
        <v>251</v>
      </c>
      <c r="D2061" s="125" t="s">
        <v>1355</v>
      </c>
      <c r="E2061" s="152" t="s">
        <v>4</v>
      </c>
      <c r="F2061" s="152"/>
      <c r="G2061" s="87" t="s">
        <v>5</v>
      </c>
      <c r="H2061" s="88">
        <v>0.187</v>
      </c>
      <c r="I2061" s="89">
        <v>21.91</v>
      </c>
      <c r="J2061" s="89">
        <v>4.09</v>
      </c>
    </row>
    <row r="2062" spans="1:10" x14ac:dyDescent="0.25">
      <c r="A2062" s="123" t="s">
        <v>758</v>
      </c>
      <c r="B2062" s="92" t="s">
        <v>821</v>
      </c>
      <c r="C2062" s="123" t="s">
        <v>251</v>
      </c>
      <c r="D2062" s="123" t="s">
        <v>822</v>
      </c>
      <c r="E2062" s="150" t="s">
        <v>10</v>
      </c>
      <c r="F2062" s="150"/>
      <c r="G2062" s="93" t="s">
        <v>823</v>
      </c>
      <c r="H2062" s="94">
        <v>0.33</v>
      </c>
      <c r="I2062" s="95">
        <v>21.99</v>
      </c>
      <c r="J2062" s="95">
        <v>7.25</v>
      </c>
    </row>
    <row r="2063" spans="1:10" x14ac:dyDescent="0.25">
      <c r="A2063" s="126"/>
      <c r="B2063" s="126"/>
      <c r="C2063" s="126"/>
      <c r="D2063" s="126"/>
      <c r="E2063" s="126" t="s">
        <v>740</v>
      </c>
      <c r="F2063" s="90">
        <v>1.6756348532049468</v>
      </c>
      <c r="G2063" s="126" t="s">
        <v>741</v>
      </c>
      <c r="H2063" s="90">
        <v>1.87</v>
      </c>
      <c r="I2063" s="126" t="s">
        <v>742</v>
      </c>
      <c r="J2063" s="90">
        <v>3.55</v>
      </c>
    </row>
    <row r="2064" spans="1:10" x14ac:dyDescent="0.25">
      <c r="A2064" s="126"/>
      <c r="B2064" s="126"/>
      <c r="C2064" s="126"/>
      <c r="D2064" s="126"/>
      <c r="E2064" s="126" t="s">
        <v>743</v>
      </c>
      <c r="F2064" s="90">
        <v>2.5299999999999998</v>
      </c>
      <c r="G2064" s="126"/>
      <c r="H2064" s="149" t="s">
        <v>744</v>
      </c>
      <c r="I2064" s="149"/>
      <c r="J2064" s="90">
        <v>14.99</v>
      </c>
    </row>
    <row r="2065" spans="1:10" ht="14.4" thickBot="1" x14ac:dyDescent="0.3">
      <c r="A2065" s="119"/>
      <c r="B2065" s="119"/>
      <c r="C2065" s="119"/>
      <c r="D2065" s="119"/>
      <c r="E2065" s="119"/>
      <c r="F2065" s="119"/>
      <c r="G2065" s="119" t="s">
        <v>745</v>
      </c>
      <c r="H2065" s="91">
        <v>918.28</v>
      </c>
      <c r="I2065" s="119" t="s">
        <v>746</v>
      </c>
      <c r="J2065" s="120">
        <v>13765.01</v>
      </c>
    </row>
    <row r="2066" spans="1:10" ht="14.4" thickTop="1" x14ac:dyDescent="0.25">
      <c r="A2066" s="4"/>
      <c r="B2066" s="4"/>
      <c r="C2066" s="4"/>
      <c r="D2066" s="4"/>
      <c r="E2066" s="4"/>
      <c r="F2066" s="4"/>
      <c r="G2066" s="4"/>
      <c r="H2066" s="4"/>
      <c r="I2066" s="4"/>
      <c r="J2066" s="4"/>
    </row>
    <row r="2067" spans="1:10" x14ac:dyDescent="0.25">
      <c r="A2067" s="117" t="s">
        <v>658</v>
      </c>
      <c r="B2067" s="97" t="s">
        <v>1</v>
      </c>
      <c r="C2067" s="117" t="s">
        <v>206</v>
      </c>
      <c r="D2067" s="117" t="s">
        <v>0</v>
      </c>
      <c r="E2067" s="141" t="s">
        <v>3</v>
      </c>
      <c r="F2067" s="141"/>
      <c r="G2067" s="98" t="s">
        <v>207</v>
      </c>
      <c r="H2067" s="97" t="s">
        <v>208</v>
      </c>
      <c r="I2067" s="97" t="s">
        <v>209</v>
      </c>
      <c r="J2067" s="97" t="s">
        <v>167</v>
      </c>
    </row>
    <row r="2068" spans="1:10" ht="26.4" x14ac:dyDescent="0.25">
      <c r="A2068" s="124" t="s">
        <v>717</v>
      </c>
      <c r="B2068" s="2" t="s">
        <v>659</v>
      </c>
      <c r="C2068" s="124" t="s">
        <v>251</v>
      </c>
      <c r="D2068" s="124" t="s">
        <v>660</v>
      </c>
      <c r="E2068" s="151" t="s">
        <v>1353</v>
      </c>
      <c r="F2068" s="151"/>
      <c r="G2068" s="3" t="s">
        <v>226</v>
      </c>
      <c r="H2068" s="85">
        <v>1</v>
      </c>
      <c r="I2068" s="83">
        <v>2.13</v>
      </c>
      <c r="J2068" s="83">
        <v>2.13</v>
      </c>
    </row>
    <row r="2069" spans="1:10" ht="26.4" x14ac:dyDescent="0.25">
      <c r="A2069" s="125" t="s">
        <v>719</v>
      </c>
      <c r="B2069" s="86" t="s">
        <v>755</v>
      </c>
      <c r="C2069" s="125" t="s">
        <v>251</v>
      </c>
      <c r="D2069" s="125" t="s">
        <v>9</v>
      </c>
      <c r="E2069" s="152" t="s">
        <v>4</v>
      </c>
      <c r="F2069" s="152"/>
      <c r="G2069" s="87" t="s">
        <v>5</v>
      </c>
      <c r="H2069" s="88">
        <v>1.4E-2</v>
      </c>
      <c r="I2069" s="89">
        <v>16.329999999999998</v>
      </c>
      <c r="J2069" s="89">
        <v>0.22</v>
      </c>
    </row>
    <row r="2070" spans="1:10" ht="26.4" x14ac:dyDescent="0.25">
      <c r="A2070" s="125" t="s">
        <v>719</v>
      </c>
      <c r="B2070" s="86" t="s">
        <v>1354</v>
      </c>
      <c r="C2070" s="125" t="s">
        <v>251</v>
      </c>
      <c r="D2070" s="125" t="s">
        <v>1355</v>
      </c>
      <c r="E2070" s="152" t="s">
        <v>4</v>
      </c>
      <c r="F2070" s="152"/>
      <c r="G2070" s="87" t="s">
        <v>5</v>
      </c>
      <c r="H2070" s="88">
        <v>3.9E-2</v>
      </c>
      <c r="I2070" s="89">
        <v>21.91</v>
      </c>
      <c r="J2070" s="89">
        <v>0.85</v>
      </c>
    </row>
    <row r="2071" spans="1:10" x14ac:dyDescent="0.25">
      <c r="A2071" s="123" t="s">
        <v>758</v>
      </c>
      <c r="B2071" s="92" t="s">
        <v>1356</v>
      </c>
      <c r="C2071" s="123" t="s">
        <v>251</v>
      </c>
      <c r="D2071" s="123" t="s">
        <v>1357</v>
      </c>
      <c r="E2071" s="150" t="s">
        <v>10</v>
      </c>
      <c r="F2071" s="150"/>
      <c r="G2071" s="93" t="s">
        <v>823</v>
      </c>
      <c r="H2071" s="94">
        <v>0.16</v>
      </c>
      <c r="I2071" s="95">
        <v>6.66</v>
      </c>
      <c r="J2071" s="95">
        <v>1.06</v>
      </c>
    </row>
    <row r="2072" spans="1:10" x14ac:dyDescent="0.25">
      <c r="A2072" s="126"/>
      <c r="B2072" s="126"/>
      <c r="C2072" s="126"/>
      <c r="D2072" s="126"/>
      <c r="E2072" s="126" t="s">
        <v>740</v>
      </c>
      <c r="F2072" s="90">
        <v>0.34456716699707352</v>
      </c>
      <c r="G2072" s="126" t="s">
        <v>741</v>
      </c>
      <c r="H2072" s="90">
        <v>0.39</v>
      </c>
      <c r="I2072" s="126" t="s">
        <v>742</v>
      </c>
      <c r="J2072" s="90">
        <v>0.73</v>
      </c>
    </row>
    <row r="2073" spans="1:10" x14ac:dyDescent="0.25">
      <c r="A2073" s="126"/>
      <c r="B2073" s="126"/>
      <c r="C2073" s="126"/>
      <c r="D2073" s="126"/>
      <c r="E2073" s="126" t="s">
        <v>743</v>
      </c>
      <c r="F2073" s="90">
        <v>0.43</v>
      </c>
      <c r="G2073" s="126"/>
      <c r="H2073" s="149" t="s">
        <v>744</v>
      </c>
      <c r="I2073" s="149"/>
      <c r="J2073" s="90">
        <v>2.56</v>
      </c>
    </row>
    <row r="2074" spans="1:10" ht="14.4" thickBot="1" x14ac:dyDescent="0.3">
      <c r="A2074" s="119"/>
      <c r="B2074" s="119"/>
      <c r="C2074" s="119"/>
      <c r="D2074" s="119"/>
      <c r="E2074" s="119"/>
      <c r="F2074" s="119"/>
      <c r="G2074" s="119" t="s">
        <v>745</v>
      </c>
      <c r="H2074" s="91">
        <v>2625.18</v>
      </c>
      <c r="I2074" s="119" t="s">
        <v>746</v>
      </c>
      <c r="J2074" s="120">
        <v>6720.46</v>
      </c>
    </row>
    <row r="2075" spans="1:10" ht="14.4" thickTop="1" x14ac:dyDescent="0.25">
      <c r="A2075" s="4"/>
      <c r="B2075" s="4"/>
      <c r="C2075" s="4"/>
      <c r="D2075" s="4"/>
      <c r="E2075" s="4"/>
      <c r="F2075" s="4"/>
      <c r="G2075" s="4"/>
      <c r="H2075" s="4"/>
      <c r="I2075" s="4"/>
      <c r="J2075" s="4"/>
    </row>
    <row r="2076" spans="1:10" x14ac:dyDescent="0.25">
      <c r="A2076" s="117" t="s">
        <v>661</v>
      </c>
      <c r="B2076" s="97" t="s">
        <v>1</v>
      </c>
      <c r="C2076" s="117" t="s">
        <v>206</v>
      </c>
      <c r="D2076" s="117" t="s">
        <v>0</v>
      </c>
      <c r="E2076" s="141" t="s">
        <v>3</v>
      </c>
      <c r="F2076" s="141"/>
      <c r="G2076" s="98" t="s">
        <v>207</v>
      </c>
      <c r="H2076" s="97" t="s">
        <v>208</v>
      </c>
      <c r="I2076" s="97" t="s">
        <v>209</v>
      </c>
      <c r="J2076" s="97" t="s">
        <v>167</v>
      </c>
    </row>
    <row r="2077" spans="1:10" ht="26.4" x14ac:dyDescent="0.25">
      <c r="A2077" s="124" t="s">
        <v>717</v>
      </c>
      <c r="B2077" s="2" t="s">
        <v>664</v>
      </c>
      <c r="C2077" s="124" t="s">
        <v>251</v>
      </c>
      <c r="D2077" s="124" t="s">
        <v>665</v>
      </c>
      <c r="E2077" s="151" t="s">
        <v>1353</v>
      </c>
      <c r="F2077" s="151"/>
      <c r="G2077" s="3" t="s">
        <v>226</v>
      </c>
      <c r="H2077" s="85">
        <v>1</v>
      </c>
      <c r="I2077" s="83">
        <v>9.26</v>
      </c>
      <c r="J2077" s="83">
        <v>9.26</v>
      </c>
    </row>
    <row r="2078" spans="1:10" ht="26.4" x14ac:dyDescent="0.25">
      <c r="A2078" s="125" t="s">
        <v>719</v>
      </c>
      <c r="B2078" s="86" t="s">
        <v>755</v>
      </c>
      <c r="C2078" s="125" t="s">
        <v>251</v>
      </c>
      <c r="D2078" s="125" t="s">
        <v>9</v>
      </c>
      <c r="E2078" s="152" t="s">
        <v>4</v>
      </c>
      <c r="F2078" s="152"/>
      <c r="G2078" s="87" t="s">
        <v>5</v>
      </c>
      <c r="H2078" s="88">
        <v>8.5999999999999993E-2</v>
      </c>
      <c r="I2078" s="89">
        <v>16.329999999999998</v>
      </c>
      <c r="J2078" s="89">
        <v>1.4</v>
      </c>
    </row>
    <row r="2079" spans="1:10" ht="26.4" x14ac:dyDescent="0.25">
      <c r="A2079" s="125" t="s">
        <v>719</v>
      </c>
      <c r="B2079" s="86" t="s">
        <v>1354</v>
      </c>
      <c r="C2079" s="125" t="s">
        <v>251</v>
      </c>
      <c r="D2079" s="125" t="s">
        <v>1355</v>
      </c>
      <c r="E2079" s="152" t="s">
        <v>4</v>
      </c>
      <c r="F2079" s="152"/>
      <c r="G2079" s="87" t="s">
        <v>5</v>
      </c>
      <c r="H2079" s="88">
        <v>0.23400000000000001</v>
      </c>
      <c r="I2079" s="89">
        <v>21.91</v>
      </c>
      <c r="J2079" s="89">
        <v>5.12</v>
      </c>
    </row>
    <row r="2080" spans="1:10" ht="26.4" x14ac:dyDescent="0.25">
      <c r="A2080" s="123" t="s">
        <v>758</v>
      </c>
      <c r="B2080" s="92" t="s">
        <v>1360</v>
      </c>
      <c r="C2080" s="123" t="s">
        <v>251</v>
      </c>
      <c r="D2080" s="123" t="s">
        <v>1361</v>
      </c>
      <c r="E2080" s="150" t="s">
        <v>10</v>
      </c>
      <c r="F2080" s="150"/>
      <c r="G2080" s="93" t="s">
        <v>2</v>
      </c>
      <c r="H2080" s="94">
        <v>0.06</v>
      </c>
      <c r="I2080" s="95">
        <v>0.87</v>
      </c>
      <c r="J2080" s="95">
        <v>0.05</v>
      </c>
    </row>
    <row r="2081" spans="1:10" x14ac:dyDescent="0.25">
      <c r="A2081" s="123" t="s">
        <v>758</v>
      </c>
      <c r="B2081" s="92" t="s">
        <v>2006</v>
      </c>
      <c r="C2081" s="123" t="s">
        <v>251</v>
      </c>
      <c r="D2081" s="123" t="s">
        <v>2007</v>
      </c>
      <c r="E2081" s="150">
        <v>0</v>
      </c>
      <c r="F2081" s="150"/>
      <c r="G2081" s="93" t="s">
        <v>301</v>
      </c>
      <c r="H2081" s="94">
        <v>1.04304</v>
      </c>
      <c r="I2081" s="95">
        <v>2.58</v>
      </c>
      <c r="J2081" s="95">
        <v>2.69</v>
      </c>
    </row>
    <row r="2082" spans="1:10" x14ac:dyDescent="0.25">
      <c r="A2082" s="126"/>
      <c r="B2082" s="126"/>
      <c r="C2082" s="126"/>
      <c r="D2082" s="126"/>
      <c r="E2082" s="126" t="s">
        <v>740</v>
      </c>
      <c r="F2082" s="90">
        <v>2.0957235910506937</v>
      </c>
      <c r="G2082" s="126" t="s">
        <v>741</v>
      </c>
      <c r="H2082" s="90">
        <v>2.34</v>
      </c>
      <c r="I2082" s="126" t="s">
        <v>742</v>
      </c>
      <c r="J2082" s="90">
        <v>4.4400000000000004</v>
      </c>
    </row>
    <row r="2083" spans="1:10" x14ac:dyDescent="0.25">
      <c r="A2083" s="126"/>
      <c r="B2083" s="126"/>
      <c r="C2083" s="126"/>
      <c r="D2083" s="126"/>
      <c r="E2083" s="126" t="s">
        <v>743</v>
      </c>
      <c r="F2083" s="90">
        <v>1.88</v>
      </c>
      <c r="G2083" s="126"/>
      <c r="H2083" s="149" t="s">
        <v>744</v>
      </c>
      <c r="I2083" s="149"/>
      <c r="J2083" s="90">
        <v>11.14</v>
      </c>
    </row>
    <row r="2084" spans="1:10" ht="14.4" thickBot="1" x14ac:dyDescent="0.3">
      <c r="A2084" s="119"/>
      <c r="B2084" s="119"/>
      <c r="C2084" s="119"/>
      <c r="D2084" s="119"/>
      <c r="E2084" s="119"/>
      <c r="F2084" s="119"/>
      <c r="G2084" s="119" t="s">
        <v>745</v>
      </c>
      <c r="H2084" s="91">
        <v>2625.18</v>
      </c>
      <c r="I2084" s="119" t="s">
        <v>746</v>
      </c>
      <c r="J2084" s="120">
        <v>29244.5</v>
      </c>
    </row>
    <row r="2085" spans="1:10" ht="14.4" thickTop="1" x14ac:dyDescent="0.25">
      <c r="A2085" s="4"/>
      <c r="B2085" s="4"/>
      <c r="C2085" s="4"/>
      <c r="D2085" s="4"/>
      <c r="E2085" s="4"/>
      <c r="F2085" s="4"/>
      <c r="G2085" s="4"/>
      <c r="H2085" s="4"/>
      <c r="I2085" s="4"/>
      <c r="J2085" s="4"/>
    </row>
    <row r="2086" spans="1:10" x14ac:dyDescent="0.25">
      <c r="A2086" s="117" t="s">
        <v>663</v>
      </c>
      <c r="B2086" s="97" t="s">
        <v>1</v>
      </c>
      <c r="C2086" s="117" t="s">
        <v>206</v>
      </c>
      <c r="D2086" s="117" t="s">
        <v>0</v>
      </c>
      <c r="E2086" s="141" t="s">
        <v>3</v>
      </c>
      <c r="F2086" s="141"/>
      <c r="G2086" s="98" t="s">
        <v>207</v>
      </c>
      <c r="H2086" s="97" t="s">
        <v>208</v>
      </c>
      <c r="I2086" s="97" t="s">
        <v>209</v>
      </c>
      <c r="J2086" s="97" t="s">
        <v>167</v>
      </c>
    </row>
    <row r="2087" spans="1:10" ht="39.6" x14ac:dyDescent="0.25">
      <c r="A2087" s="124" t="s">
        <v>717</v>
      </c>
      <c r="B2087" s="2" t="s">
        <v>667</v>
      </c>
      <c r="C2087" s="124" t="s">
        <v>251</v>
      </c>
      <c r="D2087" s="124" t="s">
        <v>668</v>
      </c>
      <c r="E2087" s="151" t="s">
        <v>1353</v>
      </c>
      <c r="F2087" s="151"/>
      <c r="G2087" s="3" t="s">
        <v>226</v>
      </c>
      <c r="H2087" s="85">
        <v>1</v>
      </c>
      <c r="I2087" s="83">
        <v>8.73</v>
      </c>
      <c r="J2087" s="83">
        <v>8.73</v>
      </c>
    </row>
    <row r="2088" spans="1:10" ht="26.4" x14ac:dyDescent="0.25">
      <c r="A2088" s="125" t="s">
        <v>719</v>
      </c>
      <c r="B2088" s="86" t="s">
        <v>1354</v>
      </c>
      <c r="C2088" s="125" t="s">
        <v>251</v>
      </c>
      <c r="D2088" s="125" t="s">
        <v>1355</v>
      </c>
      <c r="E2088" s="152" t="s">
        <v>4</v>
      </c>
      <c r="F2088" s="152"/>
      <c r="G2088" s="87" t="s">
        <v>5</v>
      </c>
      <c r="H2088" s="88">
        <v>0.21490000000000001</v>
      </c>
      <c r="I2088" s="89">
        <v>21.91</v>
      </c>
      <c r="J2088" s="89">
        <v>4.7</v>
      </c>
    </row>
    <row r="2089" spans="1:10" x14ac:dyDescent="0.25">
      <c r="A2089" s="123" t="s">
        <v>758</v>
      </c>
      <c r="B2089" s="92" t="s">
        <v>1362</v>
      </c>
      <c r="C2089" s="123" t="s">
        <v>251</v>
      </c>
      <c r="D2089" s="123" t="s">
        <v>1363</v>
      </c>
      <c r="E2089" s="150" t="s">
        <v>10</v>
      </c>
      <c r="F2089" s="150"/>
      <c r="G2089" s="93" t="s">
        <v>823</v>
      </c>
      <c r="H2089" s="94">
        <v>1.24E-2</v>
      </c>
      <c r="I2089" s="95">
        <v>21.72</v>
      </c>
      <c r="J2089" s="95">
        <v>0.26</v>
      </c>
    </row>
    <row r="2090" spans="1:10" x14ac:dyDescent="0.25">
      <c r="A2090" s="123" t="s">
        <v>758</v>
      </c>
      <c r="B2090" s="92" t="s">
        <v>1364</v>
      </c>
      <c r="C2090" s="123" t="s">
        <v>251</v>
      </c>
      <c r="D2090" s="123" t="s">
        <v>1365</v>
      </c>
      <c r="E2090" s="150" t="s">
        <v>10</v>
      </c>
      <c r="F2090" s="150"/>
      <c r="G2090" s="93" t="s">
        <v>823</v>
      </c>
      <c r="H2090" s="94">
        <v>0.1242</v>
      </c>
      <c r="I2090" s="95">
        <v>30.42</v>
      </c>
      <c r="J2090" s="95">
        <v>3.77</v>
      </c>
    </row>
    <row r="2091" spans="1:10" x14ac:dyDescent="0.25">
      <c r="A2091" s="126"/>
      <c r="B2091" s="126"/>
      <c r="C2091" s="126"/>
      <c r="D2091" s="126"/>
      <c r="E2091" s="126" t="s">
        <v>740</v>
      </c>
      <c r="F2091" s="90">
        <v>1.5293118096856415</v>
      </c>
      <c r="G2091" s="126" t="s">
        <v>741</v>
      </c>
      <c r="H2091" s="90">
        <v>1.71</v>
      </c>
      <c r="I2091" s="126" t="s">
        <v>742</v>
      </c>
      <c r="J2091" s="90">
        <v>3.24</v>
      </c>
    </row>
    <row r="2092" spans="1:10" x14ac:dyDescent="0.25">
      <c r="A2092" s="126"/>
      <c r="B2092" s="126"/>
      <c r="C2092" s="126"/>
      <c r="D2092" s="126"/>
      <c r="E2092" s="126" t="s">
        <v>743</v>
      </c>
      <c r="F2092" s="90">
        <v>1.77</v>
      </c>
      <c r="G2092" s="126"/>
      <c r="H2092" s="149" t="s">
        <v>744</v>
      </c>
      <c r="I2092" s="149"/>
      <c r="J2092" s="90">
        <v>10.5</v>
      </c>
    </row>
    <row r="2093" spans="1:10" ht="14.4" thickBot="1" x14ac:dyDescent="0.3">
      <c r="A2093" s="119"/>
      <c r="B2093" s="119"/>
      <c r="C2093" s="119"/>
      <c r="D2093" s="119"/>
      <c r="E2093" s="119"/>
      <c r="F2093" s="119"/>
      <c r="G2093" s="119" t="s">
        <v>745</v>
      </c>
      <c r="H2093" s="91">
        <v>325.14999999999998</v>
      </c>
      <c r="I2093" s="119" t="s">
        <v>746</v>
      </c>
      <c r="J2093" s="120">
        <v>3414.07</v>
      </c>
    </row>
    <row r="2094" spans="1:10" ht="14.4" thickTop="1" x14ac:dyDescent="0.25">
      <c r="A2094" s="4"/>
      <c r="B2094" s="4"/>
      <c r="C2094" s="4"/>
      <c r="D2094" s="4"/>
      <c r="E2094" s="4"/>
      <c r="F2094" s="4"/>
      <c r="G2094" s="4"/>
      <c r="H2094" s="4"/>
      <c r="I2094" s="4"/>
      <c r="J2094" s="4"/>
    </row>
    <row r="2095" spans="1:10" x14ac:dyDescent="0.25">
      <c r="A2095" s="117" t="s">
        <v>666</v>
      </c>
      <c r="B2095" s="97" t="s">
        <v>1</v>
      </c>
      <c r="C2095" s="117" t="s">
        <v>206</v>
      </c>
      <c r="D2095" s="117" t="s">
        <v>0</v>
      </c>
      <c r="E2095" s="141" t="s">
        <v>3</v>
      </c>
      <c r="F2095" s="141"/>
      <c r="G2095" s="98" t="s">
        <v>207</v>
      </c>
      <c r="H2095" s="97" t="s">
        <v>208</v>
      </c>
      <c r="I2095" s="97" t="s">
        <v>209</v>
      </c>
      <c r="J2095" s="97" t="s">
        <v>167</v>
      </c>
    </row>
    <row r="2096" spans="1:10" ht="26.4" x14ac:dyDescent="0.25">
      <c r="A2096" s="124" t="s">
        <v>717</v>
      </c>
      <c r="B2096" s="2" t="s">
        <v>670</v>
      </c>
      <c r="C2096" s="124" t="s">
        <v>251</v>
      </c>
      <c r="D2096" s="124" t="s">
        <v>671</v>
      </c>
      <c r="E2096" s="151" t="s">
        <v>1315</v>
      </c>
      <c r="F2096" s="151"/>
      <c r="G2096" s="3" t="s">
        <v>226</v>
      </c>
      <c r="H2096" s="85">
        <v>1</v>
      </c>
      <c r="I2096" s="83">
        <v>9.86</v>
      </c>
      <c r="J2096" s="83">
        <v>9.86</v>
      </c>
    </row>
    <row r="2097" spans="1:10" ht="26.4" x14ac:dyDescent="0.25">
      <c r="A2097" s="125" t="s">
        <v>719</v>
      </c>
      <c r="B2097" s="86" t="s">
        <v>1366</v>
      </c>
      <c r="C2097" s="125" t="s">
        <v>251</v>
      </c>
      <c r="D2097" s="125" t="s">
        <v>1367</v>
      </c>
      <c r="E2097" s="152" t="s">
        <v>4</v>
      </c>
      <c r="F2097" s="152"/>
      <c r="G2097" s="87" t="s">
        <v>5</v>
      </c>
      <c r="H2097" s="88">
        <v>0.14069999999999999</v>
      </c>
      <c r="I2097" s="89">
        <v>16.920000000000002</v>
      </c>
      <c r="J2097" s="89">
        <v>2.38</v>
      </c>
    </row>
    <row r="2098" spans="1:10" ht="26.4" x14ac:dyDescent="0.25">
      <c r="A2098" s="125" t="s">
        <v>719</v>
      </c>
      <c r="B2098" s="86" t="s">
        <v>1368</v>
      </c>
      <c r="C2098" s="125" t="s">
        <v>251</v>
      </c>
      <c r="D2098" s="125" t="s">
        <v>1369</v>
      </c>
      <c r="E2098" s="152" t="s">
        <v>4</v>
      </c>
      <c r="F2098" s="152"/>
      <c r="G2098" s="87" t="s">
        <v>5</v>
      </c>
      <c r="H2098" s="88">
        <v>0.14069999999999999</v>
      </c>
      <c r="I2098" s="89">
        <v>20.73</v>
      </c>
      <c r="J2098" s="89">
        <v>2.91</v>
      </c>
    </row>
    <row r="2099" spans="1:10" x14ac:dyDescent="0.25">
      <c r="A2099" s="123" t="s">
        <v>758</v>
      </c>
      <c r="B2099" s="92" t="s">
        <v>1370</v>
      </c>
      <c r="C2099" s="123" t="s">
        <v>251</v>
      </c>
      <c r="D2099" s="123" t="s">
        <v>1371</v>
      </c>
      <c r="E2099" s="150" t="s">
        <v>10</v>
      </c>
      <c r="F2099" s="150"/>
      <c r="G2099" s="93" t="s">
        <v>823</v>
      </c>
      <c r="H2099" s="94">
        <v>0.14399999999999999</v>
      </c>
      <c r="I2099" s="95">
        <v>31.76</v>
      </c>
      <c r="J2099" s="95">
        <v>4.57</v>
      </c>
    </row>
    <row r="2100" spans="1:10" x14ac:dyDescent="0.25">
      <c r="A2100" s="126"/>
      <c r="B2100" s="126"/>
      <c r="C2100" s="126"/>
      <c r="D2100" s="126"/>
      <c r="E2100" s="126" t="s">
        <v>740</v>
      </c>
      <c r="F2100" s="90">
        <v>1.7417162276975362</v>
      </c>
      <c r="G2100" s="126" t="s">
        <v>741</v>
      </c>
      <c r="H2100" s="90">
        <v>1.95</v>
      </c>
      <c r="I2100" s="126" t="s">
        <v>742</v>
      </c>
      <c r="J2100" s="90">
        <v>3.69</v>
      </c>
    </row>
    <row r="2101" spans="1:10" x14ac:dyDescent="0.25">
      <c r="A2101" s="126"/>
      <c r="B2101" s="126"/>
      <c r="C2101" s="126"/>
      <c r="D2101" s="126"/>
      <c r="E2101" s="126" t="s">
        <v>743</v>
      </c>
      <c r="F2101" s="90">
        <v>2</v>
      </c>
      <c r="G2101" s="126"/>
      <c r="H2101" s="149" t="s">
        <v>744</v>
      </c>
      <c r="I2101" s="149"/>
      <c r="J2101" s="90">
        <v>11.86</v>
      </c>
    </row>
    <row r="2102" spans="1:10" ht="14.4" thickBot="1" x14ac:dyDescent="0.3">
      <c r="A2102" s="119"/>
      <c r="B2102" s="119"/>
      <c r="C2102" s="119"/>
      <c r="D2102" s="119"/>
      <c r="E2102" s="119"/>
      <c r="F2102" s="119"/>
      <c r="G2102" s="119" t="s">
        <v>745</v>
      </c>
      <c r="H2102" s="91">
        <v>130</v>
      </c>
      <c r="I2102" s="119" t="s">
        <v>746</v>
      </c>
      <c r="J2102" s="120">
        <v>1541.8</v>
      </c>
    </row>
    <row r="2103" spans="1:10" ht="14.4" thickTop="1" x14ac:dyDescent="0.25">
      <c r="A2103" s="4"/>
      <c r="B2103" s="4"/>
      <c r="C2103" s="4"/>
      <c r="D2103" s="4"/>
      <c r="E2103" s="4"/>
      <c r="F2103" s="4"/>
      <c r="G2103" s="4"/>
      <c r="H2103" s="4"/>
      <c r="I2103" s="4"/>
      <c r="J2103" s="4"/>
    </row>
    <row r="2104" spans="1:10" x14ac:dyDescent="0.25">
      <c r="A2104" s="117" t="s">
        <v>669</v>
      </c>
      <c r="B2104" s="97" t="s">
        <v>1</v>
      </c>
      <c r="C2104" s="117" t="s">
        <v>206</v>
      </c>
      <c r="D2104" s="117" t="s">
        <v>0</v>
      </c>
      <c r="E2104" s="141" t="s">
        <v>3</v>
      </c>
      <c r="F2104" s="141"/>
      <c r="G2104" s="98" t="s">
        <v>207</v>
      </c>
      <c r="H2104" s="97" t="s">
        <v>208</v>
      </c>
      <c r="I2104" s="97" t="s">
        <v>209</v>
      </c>
      <c r="J2104" s="97" t="s">
        <v>167</v>
      </c>
    </row>
    <row r="2105" spans="1:10" ht="52.8" x14ac:dyDescent="0.25">
      <c r="A2105" s="124" t="s">
        <v>717</v>
      </c>
      <c r="B2105" s="2" t="s">
        <v>673</v>
      </c>
      <c r="C2105" s="124" t="s">
        <v>251</v>
      </c>
      <c r="D2105" s="124" t="s">
        <v>674</v>
      </c>
      <c r="E2105" s="151" t="s">
        <v>1353</v>
      </c>
      <c r="F2105" s="151"/>
      <c r="G2105" s="3" t="s">
        <v>226</v>
      </c>
      <c r="H2105" s="85">
        <v>1</v>
      </c>
      <c r="I2105" s="83">
        <v>38</v>
      </c>
      <c r="J2105" s="83">
        <v>38</v>
      </c>
    </row>
    <row r="2106" spans="1:10" ht="26.4" x14ac:dyDescent="0.25">
      <c r="A2106" s="125" t="s">
        <v>719</v>
      </c>
      <c r="B2106" s="86" t="s">
        <v>1354</v>
      </c>
      <c r="C2106" s="125" t="s">
        <v>251</v>
      </c>
      <c r="D2106" s="125" t="s">
        <v>1355</v>
      </c>
      <c r="E2106" s="152" t="s">
        <v>4</v>
      </c>
      <c r="F2106" s="152"/>
      <c r="G2106" s="87" t="s">
        <v>5</v>
      </c>
      <c r="H2106" s="88">
        <v>1.3559000000000001</v>
      </c>
      <c r="I2106" s="89">
        <v>21.91</v>
      </c>
      <c r="J2106" s="89">
        <v>29.7</v>
      </c>
    </row>
    <row r="2107" spans="1:10" x14ac:dyDescent="0.25">
      <c r="A2107" s="123" t="s">
        <v>758</v>
      </c>
      <c r="B2107" s="92" t="s">
        <v>1362</v>
      </c>
      <c r="C2107" s="123" t="s">
        <v>251</v>
      </c>
      <c r="D2107" s="123" t="s">
        <v>1363</v>
      </c>
      <c r="E2107" s="150" t="s">
        <v>10</v>
      </c>
      <c r="F2107" s="150"/>
      <c r="G2107" s="93" t="s">
        <v>823</v>
      </c>
      <c r="H2107" s="94">
        <v>2.5499999999999998E-2</v>
      </c>
      <c r="I2107" s="95">
        <v>21.72</v>
      </c>
      <c r="J2107" s="95">
        <v>0.55000000000000004</v>
      </c>
    </row>
    <row r="2108" spans="1:10" x14ac:dyDescent="0.25">
      <c r="A2108" s="123" t="s">
        <v>758</v>
      </c>
      <c r="B2108" s="92" t="s">
        <v>1364</v>
      </c>
      <c r="C2108" s="123" t="s">
        <v>251</v>
      </c>
      <c r="D2108" s="123" t="s">
        <v>1365</v>
      </c>
      <c r="E2108" s="150" t="s">
        <v>10</v>
      </c>
      <c r="F2108" s="150"/>
      <c r="G2108" s="93" t="s">
        <v>823</v>
      </c>
      <c r="H2108" s="94">
        <v>0.25490000000000002</v>
      </c>
      <c r="I2108" s="95">
        <v>30.42</v>
      </c>
      <c r="J2108" s="95">
        <v>7.75</v>
      </c>
    </row>
    <row r="2109" spans="1:10" x14ac:dyDescent="0.25">
      <c r="A2109" s="126"/>
      <c r="B2109" s="126"/>
      <c r="C2109" s="126"/>
      <c r="D2109" s="126"/>
      <c r="E2109" s="126" t="s">
        <v>740</v>
      </c>
      <c r="F2109" s="90">
        <v>9.64788067591806</v>
      </c>
      <c r="G2109" s="126" t="s">
        <v>741</v>
      </c>
      <c r="H2109" s="90">
        <v>10.79</v>
      </c>
      <c r="I2109" s="126" t="s">
        <v>742</v>
      </c>
      <c r="J2109" s="90">
        <v>20.440000000000001</v>
      </c>
    </row>
    <row r="2110" spans="1:10" x14ac:dyDescent="0.25">
      <c r="A2110" s="126"/>
      <c r="B2110" s="126"/>
      <c r="C2110" s="126"/>
      <c r="D2110" s="126"/>
      <c r="E2110" s="126" t="s">
        <v>743</v>
      </c>
      <c r="F2110" s="90">
        <v>7.72</v>
      </c>
      <c r="G2110" s="126"/>
      <c r="H2110" s="149" t="s">
        <v>744</v>
      </c>
      <c r="I2110" s="149"/>
      <c r="J2110" s="90">
        <v>45.72</v>
      </c>
    </row>
    <row r="2111" spans="1:10" ht="14.4" thickBot="1" x14ac:dyDescent="0.3">
      <c r="A2111" s="119"/>
      <c r="B2111" s="119"/>
      <c r="C2111" s="119"/>
      <c r="D2111" s="119"/>
      <c r="E2111" s="119"/>
      <c r="F2111" s="119"/>
      <c r="G2111" s="119" t="s">
        <v>745</v>
      </c>
      <c r="H2111" s="91">
        <v>266.85000000000002</v>
      </c>
      <c r="I2111" s="119" t="s">
        <v>746</v>
      </c>
      <c r="J2111" s="120">
        <v>12200.38</v>
      </c>
    </row>
    <row r="2112" spans="1:10" ht="14.4" thickTop="1" x14ac:dyDescent="0.25">
      <c r="A2112" s="4"/>
      <c r="B2112" s="4"/>
      <c r="C2112" s="4"/>
      <c r="D2112" s="4"/>
      <c r="E2112" s="4"/>
      <c r="F2112" s="4"/>
      <c r="G2112" s="4"/>
      <c r="H2112" s="4"/>
      <c r="I2112" s="4"/>
      <c r="J2112" s="4"/>
    </row>
    <row r="2113" spans="1:10" x14ac:dyDescent="0.25">
      <c r="A2113" s="117" t="s">
        <v>672</v>
      </c>
      <c r="B2113" s="97" t="s">
        <v>1</v>
      </c>
      <c r="C2113" s="117" t="s">
        <v>206</v>
      </c>
      <c r="D2113" s="117" t="s">
        <v>0</v>
      </c>
      <c r="E2113" s="141" t="s">
        <v>3</v>
      </c>
      <c r="F2113" s="141"/>
      <c r="G2113" s="98" t="s">
        <v>207</v>
      </c>
      <c r="H2113" s="97" t="s">
        <v>208</v>
      </c>
      <c r="I2113" s="97" t="s">
        <v>209</v>
      </c>
      <c r="J2113" s="97" t="s">
        <v>167</v>
      </c>
    </row>
    <row r="2114" spans="1:10" ht="26.4" x14ac:dyDescent="0.25">
      <c r="A2114" s="124" t="s">
        <v>717</v>
      </c>
      <c r="B2114" s="2" t="s">
        <v>2894</v>
      </c>
      <c r="C2114" s="124" t="s">
        <v>251</v>
      </c>
      <c r="D2114" s="124" t="s">
        <v>2895</v>
      </c>
      <c r="E2114" s="151" t="s">
        <v>1353</v>
      </c>
      <c r="F2114" s="151"/>
      <c r="G2114" s="3" t="s">
        <v>230</v>
      </c>
      <c r="H2114" s="85">
        <v>1</v>
      </c>
      <c r="I2114" s="83">
        <v>7.75</v>
      </c>
      <c r="J2114" s="83">
        <v>7.75</v>
      </c>
    </row>
    <row r="2115" spans="1:10" ht="26.4" x14ac:dyDescent="0.25">
      <c r="A2115" s="125" t="s">
        <v>719</v>
      </c>
      <c r="B2115" s="86" t="s">
        <v>755</v>
      </c>
      <c r="C2115" s="125" t="s">
        <v>251</v>
      </c>
      <c r="D2115" s="125" t="s">
        <v>9</v>
      </c>
      <c r="E2115" s="152" t="s">
        <v>4</v>
      </c>
      <c r="F2115" s="152"/>
      <c r="G2115" s="87" t="s">
        <v>5</v>
      </c>
      <c r="H2115" s="88">
        <v>0.1</v>
      </c>
      <c r="I2115" s="89">
        <v>16.329999999999998</v>
      </c>
      <c r="J2115" s="89">
        <v>1.63</v>
      </c>
    </row>
    <row r="2116" spans="1:10" ht="26.4" x14ac:dyDescent="0.25">
      <c r="A2116" s="125" t="s">
        <v>719</v>
      </c>
      <c r="B2116" s="86" t="s">
        <v>1354</v>
      </c>
      <c r="C2116" s="125" t="s">
        <v>251</v>
      </c>
      <c r="D2116" s="125" t="s">
        <v>1355</v>
      </c>
      <c r="E2116" s="152" t="s">
        <v>4</v>
      </c>
      <c r="F2116" s="152"/>
      <c r="G2116" s="87" t="s">
        <v>5</v>
      </c>
      <c r="H2116" s="88">
        <v>0.23899999999999999</v>
      </c>
      <c r="I2116" s="89">
        <v>21.91</v>
      </c>
      <c r="J2116" s="89">
        <v>5.23</v>
      </c>
    </row>
    <row r="2117" spans="1:10" x14ac:dyDescent="0.25">
      <c r="A2117" s="123" t="s">
        <v>758</v>
      </c>
      <c r="B2117" s="92" t="s">
        <v>1358</v>
      </c>
      <c r="C2117" s="123" t="s">
        <v>251</v>
      </c>
      <c r="D2117" s="123" t="s">
        <v>1359</v>
      </c>
      <c r="E2117" s="150" t="s">
        <v>10</v>
      </c>
      <c r="F2117" s="150"/>
      <c r="G2117" s="93" t="s">
        <v>2</v>
      </c>
      <c r="H2117" s="94">
        <v>0.04</v>
      </c>
      <c r="I2117" s="95">
        <v>7.84</v>
      </c>
      <c r="J2117" s="95">
        <v>0.31</v>
      </c>
    </row>
    <row r="2118" spans="1:10" ht="26.4" x14ac:dyDescent="0.25">
      <c r="A2118" s="123" t="s">
        <v>758</v>
      </c>
      <c r="B2118" s="92" t="s">
        <v>2898</v>
      </c>
      <c r="C2118" s="123" t="s">
        <v>251</v>
      </c>
      <c r="D2118" s="123" t="s">
        <v>2899</v>
      </c>
      <c r="E2118" s="150" t="s">
        <v>10</v>
      </c>
      <c r="F2118" s="150"/>
      <c r="G2118" s="93" t="s">
        <v>823</v>
      </c>
      <c r="H2118" s="94">
        <v>1.2E-2</v>
      </c>
      <c r="I2118" s="95">
        <v>48.69</v>
      </c>
      <c r="J2118" s="95">
        <v>0.57999999999999996</v>
      </c>
    </row>
    <row r="2119" spans="1:10" x14ac:dyDescent="0.25">
      <c r="A2119" s="126"/>
      <c r="B2119" s="126"/>
      <c r="C2119" s="126"/>
      <c r="D2119" s="126"/>
      <c r="E2119" s="126" t="s">
        <v>740</v>
      </c>
      <c r="F2119" s="90">
        <v>2.2042858491456623</v>
      </c>
      <c r="G2119" s="126" t="s">
        <v>741</v>
      </c>
      <c r="H2119" s="90">
        <v>2.4700000000000002</v>
      </c>
      <c r="I2119" s="126" t="s">
        <v>742</v>
      </c>
      <c r="J2119" s="90">
        <v>4.67</v>
      </c>
    </row>
    <row r="2120" spans="1:10" x14ac:dyDescent="0.25">
      <c r="A2120" s="126"/>
      <c r="B2120" s="126"/>
      <c r="C2120" s="126"/>
      <c r="D2120" s="126"/>
      <c r="E2120" s="126" t="s">
        <v>743</v>
      </c>
      <c r="F2120" s="90">
        <v>1.57</v>
      </c>
      <c r="G2120" s="126"/>
      <c r="H2120" s="149" t="s">
        <v>744</v>
      </c>
      <c r="I2120" s="149"/>
      <c r="J2120" s="90">
        <v>9.32</v>
      </c>
    </row>
    <row r="2121" spans="1:10" ht="14.4" thickBot="1" x14ac:dyDescent="0.3">
      <c r="A2121" s="119"/>
      <c r="B2121" s="119"/>
      <c r="C2121" s="119"/>
      <c r="D2121" s="119"/>
      <c r="E2121" s="119"/>
      <c r="F2121" s="119"/>
      <c r="G2121" s="119" t="s">
        <v>745</v>
      </c>
      <c r="H2121" s="91">
        <v>120</v>
      </c>
      <c r="I2121" s="119" t="s">
        <v>746</v>
      </c>
      <c r="J2121" s="120">
        <v>1118.4000000000001</v>
      </c>
    </row>
    <row r="2122" spans="1:10" ht="14.4" thickTop="1" x14ac:dyDescent="0.25">
      <c r="A2122" s="4"/>
      <c r="B2122" s="4"/>
      <c r="C2122" s="4"/>
      <c r="D2122" s="4"/>
      <c r="E2122" s="4"/>
      <c r="F2122" s="4"/>
      <c r="G2122" s="4"/>
      <c r="H2122" s="4"/>
      <c r="I2122" s="4"/>
      <c r="J2122" s="4"/>
    </row>
    <row r="2123" spans="1:10" x14ac:dyDescent="0.25">
      <c r="A2123" s="117" t="s">
        <v>675</v>
      </c>
      <c r="B2123" s="97" t="s">
        <v>1</v>
      </c>
      <c r="C2123" s="117" t="s">
        <v>206</v>
      </c>
      <c r="D2123" s="117" t="s">
        <v>0</v>
      </c>
      <c r="E2123" s="141" t="s">
        <v>3</v>
      </c>
      <c r="F2123" s="141"/>
      <c r="G2123" s="98" t="s">
        <v>207</v>
      </c>
      <c r="H2123" s="97" t="s">
        <v>208</v>
      </c>
      <c r="I2123" s="97" t="s">
        <v>209</v>
      </c>
      <c r="J2123" s="97" t="s">
        <v>167</v>
      </c>
    </row>
    <row r="2124" spans="1:10" ht="39.6" x14ac:dyDescent="0.25">
      <c r="A2124" s="124" t="s">
        <v>717</v>
      </c>
      <c r="B2124" s="2" t="s">
        <v>2896</v>
      </c>
      <c r="C2124" s="124" t="s">
        <v>213</v>
      </c>
      <c r="D2124" s="124" t="s">
        <v>2897</v>
      </c>
      <c r="E2124" s="151" t="s">
        <v>2900</v>
      </c>
      <c r="F2124" s="151"/>
      <c r="G2124" s="3" t="s">
        <v>226</v>
      </c>
      <c r="H2124" s="85">
        <v>1</v>
      </c>
      <c r="I2124" s="83">
        <v>10.4</v>
      </c>
      <c r="J2124" s="83">
        <v>10.4</v>
      </c>
    </row>
    <row r="2125" spans="1:10" ht="26.4" x14ac:dyDescent="0.25">
      <c r="A2125" s="125" t="s">
        <v>719</v>
      </c>
      <c r="B2125" s="86" t="s">
        <v>1354</v>
      </c>
      <c r="C2125" s="125" t="s">
        <v>251</v>
      </c>
      <c r="D2125" s="125" t="s">
        <v>1355</v>
      </c>
      <c r="E2125" s="152" t="s">
        <v>4</v>
      </c>
      <c r="F2125" s="152"/>
      <c r="G2125" s="87" t="s">
        <v>5</v>
      </c>
      <c r="H2125" s="88">
        <v>0.1833333</v>
      </c>
      <c r="I2125" s="89">
        <v>21.91</v>
      </c>
      <c r="J2125" s="89">
        <v>4.01</v>
      </c>
    </row>
    <row r="2126" spans="1:10" ht="26.4" x14ac:dyDescent="0.25">
      <c r="A2126" s="125" t="s">
        <v>719</v>
      </c>
      <c r="B2126" s="86" t="s">
        <v>755</v>
      </c>
      <c r="C2126" s="125" t="s">
        <v>251</v>
      </c>
      <c r="D2126" s="125" t="s">
        <v>9</v>
      </c>
      <c r="E2126" s="152" t="s">
        <v>4</v>
      </c>
      <c r="F2126" s="152"/>
      <c r="G2126" s="87" t="s">
        <v>5</v>
      </c>
      <c r="H2126" s="88">
        <v>9.1666600000000001E-2</v>
      </c>
      <c r="I2126" s="89">
        <v>16.329999999999998</v>
      </c>
      <c r="J2126" s="89">
        <v>1.49</v>
      </c>
    </row>
    <row r="2127" spans="1:10" x14ac:dyDescent="0.25">
      <c r="A2127" s="123" t="s">
        <v>758</v>
      </c>
      <c r="B2127" s="92" t="s">
        <v>2901</v>
      </c>
      <c r="C2127" s="123" t="s">
        <v>251</v>
      </c>
      <c r="D2127" s="123" t="s">
        <v>2902</v>
      </c>
      <c r="E2127" s="150" t="s">
        <v>10</v>
      </c>
      <c r="F2127" s="150"/>
      <c r="G2127" s="93" t="s">
        <v>823</v>
      </c>
      <c r="H2127" s="94">
        <v>0.2</v>
      </c>
      <c r="I2127" s="95">
        <v>24.36</v>
      </c>
      <c r="J2127" s="95">
        <v>4.87</v>
      </c>
    </row>
    <row r="2128" spans="1:10" ht="26.4" x14ac:dyDescent="0.25">
      <c r="A2128" s="123" t="s">
        <v>758</v>
      </c>
      <c r="B2128" s="92" t="s">
        <v>1360</v>
      </c>
      <c r="C2128" s="123" t="s">
        <v>251</v>
      </c>
      <c r="D2128" s="123" t="s">
        <v>1361</v>
      </c>
      <c r="E2128" s="150" t="s">
        <v>10</v>
      </c>
      <c r="F2128" s="150"/>
      <c r="G2128" s="93" t="s">
        <v>2</v>
      </c>
      <c r="H2128" s="94">
        <v>0.04</v>
      </c>
      <c r="I2128" s="95">
        <v>0.87</v>
      </c>
      <c r="J2128" s="95">
        <v>0.03</v>
      </c>
    </row>
    <row r="2129" spans="1:10" x14ac:dyDescent="0.25">
      <c r="A2129" s="126"/>
      <c r="B2129" s="126"/>
      <c r="C2129" s="126"/>
      <c r="D2129" s="126"/>
      <c r="E2129" s="126" t="s">
        <v>740</v>
      </c>
      <c r="F2129" s="90">
        <v>1.7653167185877465</v>
      </c>
      <c r="G2129" s="126" t="s">
        <v>741</v>
      </c>
      <c r="H2129" s="90">
        <v>1.97</v>
      </c>
      <c r="I2129" s="126" t="s">
        <v>742</v>
      </c>
      <c r="J2129" s="90">
        <v>3.74</v>
      </c>
    </row>
    <row r="2130" spans="1:10" x14ac:dyDescent="0.25">
      <c r="A2130" s="126"/>
      <c r="B2130" s="126"/>
      <c r="C2130" s="126"/>
      <c r="D2130" s="126"/>
      <c r="E2130" s="126" t="s">
        <v>743</v>
      </c>
      <c r="F2130" s="90">
        <v>2.11</v>
      </c>
      <c r="G2130" s="126"/>
      <c r="H2130" s="149" t="s">
        <v>744</v>
      </c>
      <c r="I2130" s="149"/>
      <c r="J2130" s="90">
        <v>12.51</v>
      </c>
    </row>
    <row r="2131" spans="1:10" ht="14.4" thickBot="1" x14ac:dyDescent="0.3">
      <c r="A2131" s="119"/>
      <c r="B2131" s="119"/>
      <c r="C2131" s="119"/>
      <c r="D2131" s="119"/>
      <c r="E2131" s="119"/>
      <c r="F2131" s="119"/>
      <c r="G2131" s="119" t="s">
        <v>745</v>
      </c>
      <c r="H2131" s="91">
        <v>400.41</v>
      </c>
      <c r="I2131" s="119" t="s">
        <v>746</v>
      </c>
      <c r="J2131" s="120">
        <v>5009.12</v>
      </c>
    </row>
    <row r="2132" spans="1:10" ht="14.4" thickTop="1" x14ac:dyDescent="0.25">
      <c r="A2132" s="4"/>
      <c r="B2132" s="4"/>
      <c r="C2132" s="4"/>
      <c r="D2132" s="4"/>
      <c r="E2132" s="4"/>
      <c r="F2132" s="4"/>
      <c r="G2132" s="4"/>
      <c r="H2132" s="4"/>
      <c r="I2132" s="4"/>
      <c r="J2132" s="4"/>
    </row>
    <row r="2133" spans="1:10" x14ac:dyDescent="0.25">
      <c r="A2133" s="116" t="s">
        <v>201</v>
      </c>
      <c r="B2133" s="116"/>
      <c r="C2133" s="116"/>
      <c r="D2133" s="116" t="s">
        <v>202</v>
      </c>
      <c r="E2133" s="116"/>
      <c r="F2133" s="138"/>
      <c r="G2133" s="138"/>
      <c r="H2133" s="82"/>
      <c r="I2133" s="116"/>
      <c r="J2133" s="80">
        <v>220742.39999999999</v>
      </c>
    </row>
    <row r="2134" spans="1:10" x14ac:dyDescent="0.25">
      <c r="A2134" s="117" t="s">
        <v>677</v>
      </c>
      <c r="B2134" s="97" t="s">
        <v>1</v>
      </c>
      <c r="C2134" s="117" t="s">
        <v>206</v>
      </c>
      <c r="D2134" s="117" t="s">
        <v>0</v>
      </c>
      <c r="E2134" s="141" t="s">
        <v>3</v>
      </c>
      <c r="F2134" s="141"/>
      <c r="G2134" s="98" t="s">
        <v>207</v>
      </c>
      <c r="H2134" s="97" t="s">
        <v>208</v>
      </c>
      <c r="I2134" s="97" t="s">
        <v>209</v>
      </c>
      <c r="J2134" s="97" t="s">
        <v>167</v>
      </c>
    </row>
    <row r="2135" spans="1:10" ht="26.4" x14ac:dyDescent="0.25">
      <c r="A2135" s="124" t="s">
        <v>717</v>
      </c>
      <c r="B2135" s="2" t="s">
        <v>678</v>
      </c>
      <c r="C2135" s="124" t="s">
        <v>213</v>
      </c>
      <c r="D2135" s="124" t="s">
        <v>679</v>
      </c>
      <c r="E2135" s="151" t="s">
        <v>789</v>
      </c>
      <c r="F2135" s="151"/>
      <c r="G2135" s="3" t="s">
        <v>230</v>
      </c>
      <c r="H2135" s="85">
        <v>1</v>
      </c>
      <c r="I2135" s="83">
        <v>36.08</v>
      </c>
      <c r="J2135" s="83">
        <v>36.08</v>
      </c>
    </row>
    <row r="2136" spans="1:10" ht="26.4" x14ac:dyDescent="0.25">
      <c r="A2136" s="125" t="s">
        <v>719</v>
      </c>
      <c r="B2136" s="86" t="s">
        <v>755</v>
      </c>
      <c r="C2136" s="125" t="s">
        <v>251</v>
      </c>
      <c r="D2136" s="125" t="s">
        <v>9</v>
      </c>
      <c r="E2136" s="152" t="s">
        <v>4</v>
      </c>
      <c r="F2136" s="152"/>
      <c r="G2136" s="87" t="s">
        <v>5</v>
      </c>
      <c r="H2136" s="88">
        <v>1</v>
      </c>
      <c r="I2136" s="89">
        <v>16.329999999999998</v>
      </c>
      <c r="J2136" s="89">
        <v>16.329999999999998</v>
      </c>
    </row>
    <row r="2137" spans="1:10" x14ac:dyDescent="0.25">
      <c r="A2137" s="123" t="s">
        <v>758</v>
      </c>
      <c r="B2137" s="92" t="s">
        <v>1372</v>
      </c>
      <c r="C2137" s="123" t="s">
        <v>759</v>
      </c>
      <c r="D2137" s="123" t="s">
        <v>1373</v>
      </c>
      <c r="E2137" s="150" t="s">
        <v>10</v>
      </c>
      <c r="F2137" s="150"/>
      <c r="G2137" s="93" t="s">
        <v>230</v>
      </c>
      <c r="H2137" s="94">
        <v>1</v>
      </c>
      <c r="I2137" s="95">
        <v>19.75</v>
      </c>
      <c r="J2137" s="95">
        <v>19.75</v>
      </c>
    </row>
    <row r="2138" spans="1:10" x14ac:dyDescent="0.25">
      <c r="A2138" s="126"/>
      <c r="B2138" s="126"/>
      <c r="C2138" s="126"/>
      <c r="D2138" s="126"/>
      <c r="E2138" s="126" t="s">
        <v>740</v>
      </c>
      <c r="F2138" s="90">
        <v>5.0835457000000002</v>
      </c>
      <c r="G2138" s="126" t="s">
        <v>741</v>
      </c>
      <c r="H2138" s="90">
        <v>5.69</v>
      </c>
      <c r="I2138" s="126" t="s">
        <v>742</v>
      </c>
      <c r="J2138" s="90">
        <v>10.77</v>
      </c>
    </row>
    <row r="2139" spans="1:10" x14ac:dyDescent="0.25">
      <c r="A2139" s="126"/>
      <c r="B2139" s="126"/>
      <c r="C2139" s="126"/>
      <c r="D2139" s="126"/>
      <c r="E2139" s="126" t="s">
        <v>743</v>
      </c>
      <c r="F2139" s="90">
        <v>7.33</v>
      </c>
      <c r="G2139" s="126"/>
      <c r="H2139" s="149" t="s">
        <v>744</v>
      </c>
      <c r="I2139" s="149"/>
      <c r="J2139" s="90">
        <v>43.41</v>
      </c>
    </row>
    <row r="2140" spans="1:10" ht="14.4" thickBot="1" x14ac:dyDescent="0.3">
      <c r="A2140" s="119"/>
      <c r="B2140" s="119"/>
      <c r="C2140" s="119"/>
      <c r="D2140" s="119"/>
      <c r="E2140" s="119"/>
      <c r="F2140" s="119"/>
      <c r="G2140" s="119" t="s">
        <v>745</v>
      </c>
      <c r="H2140" s="91">
        <v>18</v>
      </c>
      <c r="I2140" s="119" t="s">
        <v>746</v>
      </c>
      <c r="J2140" s="120">
        <v>781.38</v>
      </c>
    </row>
    <row r="2141" spans="1:10" ht="14.4" thickTop="1" x14ac:dyDescent="0.25">
      <c r="A2141" s="4"/>
      <c r="B2141" s="4"/>
      <c r="C2141" s="4"/>
      <c r="D2141" s="4"/>
      <c r="E2141" s="4"/>
      <c r="F2141" s="4"/>
      <c r="G2141" s="4"/>
      <c r="H2141" s="4"/>
      <c r="I2141" s="4"/>
      <c r="J2141" s="4"/>
    </row>
    <row r="2142" spans="1:10" x14ac:dyDescent="0.25">
      <c r="A2142" s="117" t="s">
        <v>680</v>
      </c>
      <c r="B2142" s="97" t="s">
        <v>1</v>
      </c>
      <c r="C2142" s="117" t="s">
        <v>206</v>
      </c>
      <c r="D2142" s="117" t="s">
        <v>0</v>
      </c>
      <c r="E2142" s="141" t="s">
        <v>3</v>
      </c>
      <c r="F2142" s="141"/>
      <c r="G2142" s="98" t="s">
        <v>207</v>
      </c>
      <c r="H2142" s="97" t="s">
        <v>208</v>
      </c>
      <c r="I2142" s="97" t="s">
        <v>209</v>
      </c>
      <c r="J2142" s="97" t="s">
        <v>167</v>
      </c>
    </row>
    <row r="2143" spans="1:10" ht="26.4" x14ac:dyDescent="0.25">
      <c r="A2143" s="124" t="s">
        <v>717</v>
      </c>
      <c r="B2143" s="2" t="s">
        <v>681</v>
      </c>
      <c r="C2143" s="124" t="s">
        <v>213</v>
      </c>
      <c r="D2143" s="124" t="s">
        <v>682</v>
      </c>
      <c r="E2143" s="151" t="s">
        <v>1374</v>
      </c>
      <c r="F2143" s="151"/>
      <c r="G2143" s="3" t="s">
        <v>220</v>
      </c>
      <c r="H2143" s="85">
        <v>1</v>
      </c>
      <c r="I2143" s="83">
        <v>5406.27</v>
      </c>
      <c r="J2143" s="83">
        <v>5406.27</v>
      </c>
    </row>
    <row r="2144" spans="1:10" ht="52.8" x14ac:dyDescent="0.25">
      <c r="A2144" s="123" t="s">
        <v>758</v>
      </c>
      <c r="B2144" s="92" t="s">
        <v>1375</v>
      </c>
      <c r="C2144" s="123" t="s">
        <v>251</v>
      </c>
      <c r="D2144" s="123" t="s">
        <v>1376</v>
      </c>
      <c r="E2144" s="150" t="s">
        <v>10</v>
      </c>
      <c r="F2144" s="150"/>
      <c r="G2144" s="93" t="s">
        <v>2</v>
      </c>
      <c r="H2144" s="94">
        <v>1</v>
      </c>
      <c r="I2144" s="95">
        <v>5406.27</v>
      </c>
      <c r="J2144" s="95">
        <v>5406.27</v>
      </c>
    </row>
    <row r="2145" spans="1:10" x14ac:dyDescent="0.25">
      <c r="A2145" s="126"/>
      <c r="B2145" s="126"/>
      <c r="C2145" s="126"/>
      <c r="D2145" s="126"/>
      <c r="E2145" s="126" t="s">
        <v>740</v>
      </c>
      <c r="F2145" s="90">
        <v>0</v>
      </c>
      <c r="G2145" s="126" t="s">
        <v>741</v>
      </c>
      <c r="H2145" s="90">
        <v>0</v>
      </c>
      <c r="I2145" s="126" t="s">
        <v>742</v>
      </c>
      <c r="J2145" s="90">
        <v>0</v>
      </c>
    </row>
    <row r="2146" spans="1:10" x14ac:dyDescent="0.25">
      <c r="A2146" s="126"/>
      <c r="B2146" s="126"/>
      <c r="C2146" s="126"/>
      <c r="D2146" s="126"/>
      <c r="E2146" s="126" t="s">
        <v>743</v>
      </c>
      <c r="F2146" s="90">
        <v>1099.6300000000001</v>
      </c>
      <c r="G2146" s="126"/>
      <c r="H2146" s="149" t="s">
        <v>744</v>
      </c>
      <c r="I2146" s="149"/>
      <c r="J2146" s="90">
        <v>6505.9</v>
      </c>
    </row>
    <row r="2147" spans="1:10" ht="14.4" thickBot="1" x14ac:dyDescent="0.3">
      <c r="A2147" s="119"/>
      <c r="B2147" s="119"/>
      <c r="C2147" s="119"/>
      <c r="D2147" s="119"/>
      <c r="E2147" s="119"/>
      <c r="F2147" s="119"/>
      <c r="G2147" s="119" t="s">
        <v>745</v>
      </c>
      <c r="H2147" s="91">
        <v>1</v>
      </c>
      <c r="I2147" s="119" t="s">
        <v>746</v>
      </c>
      <c r="J2147" s="120">
        <v>6505.9</v>
      </c>
    </row>
    <row r="2148" spans="1:10" ht="14.4" thickTop="1" x14ac:dyDescent="0.25">
      <c r="A2148" s="4"/>
      <c r="B2148" s="4"/>
      <c r="C2148" s="4"/>
      <c r="D2148" s="4"/>
      <c r="E2148" s="4"/>
      <c r="F2148" s="4"/>
      <c r="G2148" s="4"/>
      <c r="H2148" s="4"/>
      <c r="I2148" s="4"/>
      <c r="J2148" s="4"/>
    </row>
    <row r="2149" spans="1:10" x14ac:dyDescent="0.25">
      <c r="A2149" s="117" t="s">
        <v>683</v>
      </c>
      <c r="B2149" s="97" t="s">
        <v>1</v>
      </c>
      <c r="C2149" s="117" t="s">
        <v>206</v>
      </c>
      <c r="D2149" s="117" t="s">
        <v>0</v>
      </c>
      <c r="E2149" s="141" t="s">
        <v>3</v>
      </c>
      <c r="F2149" s="141"/>
      <c r="G2149" s="98" t="s">
        <v>207</v>
      </c>
      <c r="H2149" s="97" t="s">
        <v>208</v>
      </c>
      <c r="I2149" s="97" t="s">
        <v>209</v>
      </c>
      <c r="J2149" s="97" t="s">
        <v>167</v>
      </c>
    </row>
    <row r="2150" spans="1:10" ht="26.4" x14ac:dyDescent="0.25">
      <c r="A2150" s="124" t="s">
        <v>717</v>
      </c>
      <c r="B2150" s="2" t="s">
        <v>684</v>
      </c>
      <c r="C2150" s="124" t="s">
        <v>213</v>
      </c>
      <c r="D2150" s="124" t="s">
        <v>685</v>
      </c>
      <c r="E2150" s="151" t="s">
        <v>789</v>
      </c>
      <c r="F2150" s="151"/>
      <c r="G2150" s="3" t="s">
        <v>220</v>
      </c>
      <c r="H2150" s="85">
        <v>1</v>
      </c>
      <c r="I2150" s="83">
        <v>74.11</v>
      </c>
      <c r="J2150" s="83">
        <v>74.11</v>
      </c>
    </row>
    <row r="2151" spans="1:10" ht="26.4" x14ac:dyDescent="0.25">
      <c r="A2151" s="125" t="s">
        <v>719</v>
      </c>
      <c r="B2151" s="86" t="s">
        <v>829</v>
      </c>
      <c r="C2151" s="125" t="s">
        <v>251</v>
      </c>
      <c r="D2151" s="125" t="s">
        <v>830</v>
      </c>
      <c r="E2151" s="152" t="s">
        <v>4</v>
      </c>
      <c r="F2151" s="152"/>
      <c r="G2151" s="87" t="s">
        <v>5</v>
      </c>
      <c r="H2151" s="88">
        <v>0.3</v>
      </c>
      <c r="I2151" s="89">
        <v>20.84</v>
      </c>
      <c r="J2151" s="89">
        <v>6.25</v>
      </c>
    </row>
    <row r="2152" spans="1:10" x14ac:dyDescent="0.25">
      <c r="A2152" s="123" t="s">
        <v>758</v>
      </c>
      <c r="B2152" s="92" t="s">
        <v>1377</v>
      </c>
      <c r="C2152" s="123" t="s">
        <v>770</v>
      </c>
      <c r="D2152" s="123" t="s">
        <v>1378</v>
      </c>
      <c r="E2152" s="150" t="s">
        <v>10</v>
      </c>
      <c r="F2152" s="150"/>
      <c r="G2152" s="93" t="s">
        <v>546</v>
      </c>
      <c r="H2152" s="94">
        <v>1</v>
      </c>
      <c r="I2152" s="95">
        <v>67.86</v>
      </c>
      <c r="J2152" s="95">
        <v>67.86</v>
      </c>
    </row>
    <row r="2153" spans="1:10" x14ac:dyDescent="0.25">
      <c r="A2153" s="126"/>
      <c r="B2153" s="126"/>
      <c r="C2153" s="126"/>
      <c r="D2153" s="126"/>
      <c r="E2153" s="126" t="s">
        <v>740</v>
      </c>
      <c r="F2153" s="90">
        <v>2.1429245728311148</v>
      </c>
      <c r="G2153" s="126" t="s">
        <v>741</v>
      </c>
      <c r="H2153" s="90">
        <v>2.4</v>
      </c>
      <c r="I2153" s="126" t="s">
        <v>742</v>
      </c>
      <c r="J2153" s="90">
        <v>4.54</v>
      </c>
    </row>
    <row r="2154" spans="1:10" x14ac:dyDescent="0.25">
      <c r="A2154" s="126"/>
      <c r="B2154" s="126"/>
      <c r="C2154" s="126"/>
      <c r="D2154" s="126"/>
      <c r="E2154" s="126" t="s">
        <v>743</v>
      </c>
      <c r="F2154" s="90">
        <v>15.07</v>
      </c>
      <c r="G2154" s="126"/>
      <c r="H2154" s="149" t="s">
        <v>744</v>
      </c>
      <c r="I2154" s="149"/>
      <c r="J2154" s="90">
        <v>89.18</v>
      </c>
    </row>
    <row r="2155" spans="1:10" ht="14.4" thickBot="1" x14ac:dyDescent="0.3">
      <c r="A2155" s="119"/>
      <c r="B2155" s="119"/>
      <c r="C2155" s="119"/>
      <c r="D2155" s="119"/>
      <c r="E2155" s="119"/>
      <c r="F2155" s="119"/>
      <c r="G2155" s="119" t="s">
        <v>745</v>
      </c>
      <c r="H2155" s="91">
        <v>25</v>
      </c>
      <c r="I2155" s="119" t="s">
        <v>746</v>
      </c>
      <c r="J2155" s="120">
        <v>2229.5</v>
      </c>
    </row>
    <row r="2156" spans="1:10" ht="14.4" thickTop="1" x14ac:dyDescent="0.25">
      <c r="A2156" s="4"/>
      <c r="B2156" s="4"/>
      <c r="C2156" s="4"/>
      <c r="D2156" s="4"/>
      <c r="E2156" s="4"/>
      <c r="F2156" s="4"/>
      <c r="G2156" s="4"/>
      <c r="H2156" s="4"/>
      <c r="I2156" s="4"/>
      <c r="J2156" s="4"/>
    </row>
    <row r="2157" spans="1:10" x14ac:dyDescent="0.25">
      <c r="A2157" s="117" t="s">
        <v>686</v>
      </c>
      <c r="B2157" s="97" t="s">
        <v>1</v>
      </c>
      <c r="C2157" s="117" t="s">
        <v>206</v>
      </c>
      <c r="D2157" s="117" t="s">
        <v>0</v>
      </c>
      <c r="E2157" s="141" t="s">
        <v>3</v>
      </c>
      <c r="F2157" s="141"/>
      <c r="G2157" s="98" t="s">
        <v>207</v>
      </c>
      <c r="H2157" s="97" t="s">
        <v>208</v>
      </c>
      <c r="I2157" s="97" t="s">
        <v>209</v>
      </c>
      <c r="J2157" s="97" t="s">
        <v>167</v>
      </c>
    </row>
    <row r="2158" spans="1:10" ht="52.8" x14ac:dyDescent="0.25">
      <c r="A2158" s="124" t="s">
        <v>717</v>
      </c>
      <c r="B2158" s="2" t="s">
        <v>687</v>
      </c>
      <c r="C2158" s="124" t="s">
        <v>251</v>
      </c>
      <c r="D2158" s="124" t="s">
        <v>688</v>
      </c>
      <c r="E2158" s="151" t="s">
        <v>967</v>
      </c>
      <c r="F2158" s="151"/>
      <c r="G2158" s="3" t="s">
        <v>230</v>
      </c>
      <c r="H2158" s="85">
        <v>1</v>
      </c>
      <c r="I2158" s="83">
        <v>477.4</v>
      </c>
      <c r="J2158" s="83">
        <v>477.4</v>
      </c>
    </row>
    <row r="2159" spans="1:10" ht="26.4" x14ac:dyDescent="0.25">
      <c r="A2159" s="125" t="s">
        <v>719</v>
      </c>
      <c r="B2159" s="86" t="s">
        <v>1366</v>
      </c>
      <c r="C2159" s="125" t="s">
        <v>251</v>
      </c>
      <c r="D2159" s="125" t="s">
        <v>1367</v>
      </c>
      <c r="E2159" s="152" t="s">
        <v>4</v>
      </c>
      <c r="F2159" s="152"/>
      <c r="G2159" s="87" t="s">
        <v>5</v>
      </c>
      <c r="H2159" s="88">
        <v>4.7480000000000002</v>
      </c>
      <c r="I2159" s="89">
        <v>16.920000000000002</v>
      </c>
      <c r="J2159" s="89">
        <v>80.33</v>
      </c>
    </row>
    <row r="2160" spans="1:10" ht="26.4" x14ac:dyDescent="0.25">
      <c r="A2160" s="125" t="s">
        <v>719</v>
      </c>
      <c r="B2160" s="86" t="s">
        <v>1368</v>
      </c>
      <c r="C2160" s="125" t="s">
        <v>251</v>
      </c>
      <c r="D2160" s="125" t="s">
        <v>1369</v>
      </c>
      <c r="E2160" s="152" t="s">
        <v>4</v>
      </c>
      <c r="F2160" s="152"/>
      <c r="G2160" s="87" t="s">
        <v>5</v>
      </c>
      <c r="H2160" s="88">
        <v>5.78</v>
      </c>
      <c r="I2160" s="89">
        <v>20.73</v>
      </c>
      <c r="J2160" s="89">
        <v>119.81</v>
      </c>
    </row>
    <row r="2161" spans="1:10" x14ac:dyDescent="0.25">
      <c r="A2161" s="123" t="s">
        <v>758</v>
      </c>
      <c r="B2161" s="92" t="s">
        <v>1379</v>
      </c>
      <c r="C2161" s="123" t="s">
        <v>251</v>
      </c>
      <c r="D2161" s="123" t="s">
        <v>1380</v>
      </c>
      <c r="E2161" s="150" t="s">
        <v>10</v>
      </c>
      <c r="F2161" s="150"/>
      <c r="G2161" s="93" t="s">
        <v>301</v>
      </c>
      <c r="H2161" s="94">
        <v>9.2240000000000002</v>
      </c>
      <c r="I2161" s="95">
        <v>11.51</v>
      </c>
      <c r="J2161" s="95">
        <v>106.16</v>
      </c>
    </row>
    <row r="2162" spans="1:10" x14ac:dyDescent="0.25">
      <c r="A2162" s="123" t="s">
        <v>758</v>
      </c>
      <c r="B2162" s="92" t="s">
        <v>1381</v>
      </c>
      <c r="C2162" s="123" t="s">
        <v>251</v>
      </c>
      <c r="D2162" s="123" t="s">
        <v>1382</v>
      </c>
      <c r="E2162" s="150" t="s">
        <v>10</v>
      </c>
      <c r="F2162" s="150"/>
      <c r="G2162" s="93" t="s">
        <v>301</v>
      </c>
      <c r="H2162" s="94">
        <v>0.89600000000000002</v>
      </c>
      <c r="I2162" s="95">
        <v>11.12</v>
      </c>
      <c r="J2162" s="95">
        <v>9.9600000000000009</v>
      </c>
    </row>
    <row r="2163" spans="1:10" x14ac:dyDescent="0.25">
      <c r="A2163" s="123" t="s">
        <v>758</v>
      </c>
      <c r="B2163" s="92" t="s">
        <v>1383</v>
      </c>
      <c r="C2163" s="123" t="s">
        <v>251</v>
      </c>
      <c r="D2163" s="123" t="s">
        <v>1384</v>
      </c>
      <c r="E2163" s="150" t="s">
        <v>10</v>
      </c>
      <c r="F2163" s="150"/>
      <c r="G2163" s="93" t="s">
        <v>301</v>
      </c>
      <c r="H2163" s="94">
        <v>7.0999999999999994E-2</v>
      </c>
      <c r="I2163" s="95">
        <v>28.98</v>
      </c>
      <c r="J2163" s="95">
        <v>2.0499999999999998</v>
      </c>
    </row>
    <row r="2164" spans="1:10" ht="26.4" x14ac:dyDescent="0.25">
      <c r="A2164" s="123" t="s">
        <v>758</v>
      </c>
      <c r="B2164" s="92" t="s">
        <v>1102</v>
      </c>
      <c r="C2164" s="123" t="s">
        <v>251</v>
      </c>
      <c r="D2164" s="123" t="s">
        <v>1103</v>
      </c>
      <c r="E2164" s="150" t="s">
        <v>10</v>
      </c>
      <c r="F2164" s="150"/>
      <c r="G2164" s="93" t="s">
        <v>2</v>
      </c>
      <c r="H2164" s="94">
        <v>3.3330000000000002</v>
      </c>
      <c r="I2164" s="95">
        <v>2.2599999999999998</v>
      </c>
      <c r="J2164" s="95">
        <v>7.53</v>
      </c>
    </row>
    <row r="2165" spans="1:10" ht="26.4" x14ac:dyDescent="0.25">
      <c r="A2165" s="123" t="s">
        <v>758</v>
      </c>
      <c r="B2165" s="92" t="s">
        <v>1387</v>
      </c>
      <c r="C2165" s="123" t="s">
        <v>251</v>
      </c>
      <c r="D2165" s="123" t="s">
        <v>1388</v>
      </c>
      <c r="E2165" s="150" t="s">
        <v>10</v>
      </c>
      <c r="F2165" s="150"/>
      <c r="G2165" s="93" t="s">
        <v>230</v>
      </c>
      <c r="H2165" s="94">
        <v>0.9</v>
      </c>
      <c r="I2165" s="95">
        <v>67.58</v>
      </c>
      <c r="J2165" s="95">
        <v>60.82</v>
      </c>
    </row>
    <row r="2166" spans="1:10" ht="26.4" x14ac:dyDescent="0.25">
      <c r="A2166" s="123" t="s">
        <v>758</v>
      </c>
      <c r="B2166" s="92" t="s">
        <v>1385</v>
      </c>
      <c r="C2166" s="123" t="s">
        <v>251</v>
      </c>
      <c r="D2166" s="123" t="s">
        <v>1386</v>
      </c>
      <c r="E2166" s="150" t="s">
        <v>10</v>
      </c>
      <c r="F2166" s="150"/>
      <c r="G2166" s="93" t="s">
        <v>230</v>
      </c>
      <c r="H2166" s="94">
        <v>1.0289999999999999</v>
      </c>
      <c r="I2166" s="95">
        <v>88.19</v>
      </c>
      <c r="J2166" s="95">
        <v>90.74</v>
      </c>
    </row>
    <row r="2167" spans="1:10" x14ac:dyDescent="0.25">
      <c r="A2167" s="126"/>
      <c r="B2167" s="126"/>
      <c r="C2167" s="126"/>
      <c r="D2167" s="126"/>
      <c r="E2167" s="126" t="s">
        <v>740</v>
      </c>
      <c r="F2167" s="90">
        <v>66.241857830642871</v>
      </c>
      <c r="G2167" s="126" t="s">
        <v>741</v>
      </c>
      <c r="H2167" s="90">
        <v>74.099999999999994</v>
      </c>
      <c r="I2167" s="126" t="s">
        <v>742</v>
      </c>
      <c r="J2167" s="90">
        <v>140.34</v>
      </c>
    </row>
    <row r="2168" spans="1:10" x14ac:dyDescent="0.25">
      <c r="A2168" s="126"/>
      <c r="B2168" s="126"/>
      <c r="C2168" s="126"/>
      <c r="D2168" s="126"/>
      <c r="E2168" s="126" t="s">
        <v>743</v>
      </c>
      <c r="F2168" s="90">
        <v>97.1</v>
      </c>
      <c r="G2168" s="126"/>
      <c r="H2168" s="149" t="s">
        <v>744</v>
      </c>
      <c r="I2168" s="149"/>
      <c r="J2168" s="90">
        <v>574.5</v>
      </c>
    </row>
    <row r="2169" spans="1:10" ht="14.4" thickBot="1" x14ac:dyDescent="0.3">
      <c r="A2169" s="119"/>
      <c r="B2169" s="119"/>
      <c r="C2169" s="119"/>
      <c r="D2169" s="119"/>
      <c r="E2169" s="119"/>
      <c r="F2169" s="119"/>
      <c r="G2169" s="119" t="s">
        <v>745</v>
      </c>
      <c r="H2169" s="91">
        <v>106.23</v>
      </c>
      <c r="I2169" s="119" t="s">
        <v>746</v>
      </c>
      <c r="J2169" s="120">
        <v>61029.13</v>
      </c>
    </row>
    <row r="2170" spans="1:10" ht="14.4" thickTop="1" x14ac:dyDescent="0.25">
      <c r="A2170" s="4"/>
      <c r="B2170" s="4"/>
      <c r="C2170" s="4"/>
      <c r="D2170" s="4"/>
      <c r="E2170" s="4"/>
      <c r="F2170" s="4"/>
      <c r="G2170" s="4"/>
      <c r="H2170" s="4"/>
      <c r="I2170" s="4"/>
      <c r="J2170" s="4"/>
    </row>
    <row r="2171" spans="1:10" x14ac:dyDescent="0.25">
      <c r="A2171" s="117" t="s">
        <v>689</v>
      </c>
      <c r="B2171" s="97" t="s">
        <v>1</v>
      </c>
      <c r="C2171" s="117" t="s">
        <v>206</v>
      </c>
      <c r="D2171" s="117" t="s">
        <v>0</v>
      </c>
      <c r="E2171" s="141" t="s">
        <v>3</v>
      </c>
      <c r="F2171" s="141"/>
      <c r="G2171" s="98" t="s">
        <v>207</v>
      </c>
      <c r="H2171" s="97" t="s">
        <v>208</v>
      </c>
      <c r="I2171" s="97" t="s">
        <v>209</v>
      </c>
      <c r="J2171" s="97" t="s">
        <v>167</v>
      </c>
    </row>
    <row r="2172" spans="1:10" ht="26.4" x14ac:dyDescent="0.25">
      <c r="A2172" s="124" t="s">
        <v>717</v>
      </c>
      <c r="B2172" s="2" t="s">
        <v>201</v>
      </c>
      <c r="C2172" s="124" t="s">
        <v>213</v>
      </c>
      <c r="D2172" s="124" t="s">
        <v>690</v>
      </c>
      <c r="E2172" s="151" t="s">
        <v>754</v>
      </c>
      <c r="F2172" s="151"/>
      <c r="G2172" s="3" t="s">
        <v>226</v>
      </c>
      <c r="H2172" s="85">
        <v>1</v>
      </c>
      <c r="I2172" s="83">
        <v>1268.8599999999999</v>
      </c>
      <c r="J2172" s="83">
        <v>1268.8599999999999</v>
      </c>
    </row>
    <row r="2173" spans="1:10" ht="26.4" x14ac:dyDescent="0.25">
      <c r="A2173" s="125" t="s">
        <v>719</v>
      </c>
      <c r="B2173" s="86" t="s">
        <v>1389</v>
      </c>
      <c r="C2173" s="125" t="s">
        <v>251</v>
      </c>
      <c r="D2173" s="125" t="s">
        <v>1390</v>
      </c>
      <c r="E2173" s="152" t="s">
        <v>754</v>
      </c>
      <c r="F2173" s="152"/>
      <c r="G2173" s="87" t="s">
        <v>261</v>
      </c>
      <c r="H2173" s="88">
        <v>0.91</v>
      </c>
      <c r="I2173" s="89">
        <v>446.63</v>
      </c>
      <c r="J2173" s="89">
        <v>406.43</v>
      </c>
    </row>
    <row r="2174" spans="1:10" ht="26.4" x14ac:dyDescent="0.25">
      <c r="A2174" s="125" t="s">
        <v>719</v>
      </c>
      <c r="B2174" s="86" t="s">
        <v>1391</v>
      </c>
      <c r="C2174" s="125" t="s">
        <v>251</v>
      </c>
      <c r="D2174" s="125" t="s">
        <v>1392</v>
      </c>
      <c r="E2174" s="152" t="s">
        <v>754</v>
      </c>
      <c r="F2174" s="152"/>
      <c r="G2174" s="87" t="s">
        <v>261</v>
      </c>
      <c r="H2174" s="88">
        <v>0.91</v>
      </c>
      <c r="I2174" s="89">
        <v>168.31</v>
      </c>
      <c r="J2174" s="89">
        <v>153.16</v>
      </c>
    </row>
    <row r="2175" spans="1:10" ht="26.4" x14ac:dyDescent="0.25">
      <c r="A2175" s="125" t="s">
        <v>719</v>
      </c>
      <c r="B2175" s="86" t="s">
        <v>284</v>
      </c>
      <c r="C2175" s="125" t="s">
        <v>251</v>
      </c>
      <c r="D2175" s="125" t="s">
        <v>285</v>
      </c>
      <c r="E2175" s="152" t="s">
        <v>839</v>
      </c>
      <c r="F2175" s="152"/>
      <c r="G2175" s="87" t="s">
        <v>261</v>
      </c>
      <c r="H2175" s="88">
        <v>0.33</v>
      </c>
      <c r="I2175" s="89">
        <v>64.599999999999994</v>
      </c>
      <c r="J2175" s="89">
        <v>21.31</v>
      </c>
    </row>
    <row r="2176" spans="1:10" ht="26.4" x14ac:dyDescent="0.25">
      <c r="A2176" s="125" t="s">
        <v>719</v>
      </c>
      <c r="B2176" s="86" t="s">
        <v>829</v>
      </c>
      <c r="C2176" s="125" t="s">
        <v>251</v>
      </c>
      <c r="D2176" s="125" t="s">
        <v>830</v>
      </c>
      <c r="E2176" s="152" t="s">
        <v>4</v>
      </c>
      <c r="F2176" s="152"/>
      <c r="G2176" s="87" t="s">
        <v>5</v>
      </c>
      <c r="H2176" s="88">
        <v>0.5</v>
      </c>
      <c r="I2176" s="89">
        <v>20.84</v>
      </c>
      <c r="J2176" s="89">
        <v>10.42</v>
      </c>
    </row>
    <row r="2177" spans="1:10" ht="26.4" x14ac:dyDescent="0.25">
      <c r="A2177" s="125" t="s">
        <v>719</v>
      </c>
      <c r="B2177" s="86" t="s">
        <v>755</v>
      </c>
      <c r="C2177" s="125" t="s">
        <v>251</v>
      </c>
      <c r="D2177" s="125" t="s">
        <v>9</v>
      </c>
      <c r="E2177" s="152" t="s">
        <v>4</v>
      </c>
      <c r="F2177" s="152"/>
      <c r="G2177" s="87" t="s">
        <v>5</v>
      </c>
      <c r="H2177" s="88">
        <v>0.5</v>
      </c>
      <c r="I2177" s="89">
        <v>16.329999999999998</v>
      </c>
      <c r="J2177" s="89">
        <v>8.16</v>
      </c>
    </row>
    <row r="2178" spans="1:10" ht="26.4" x14ac:dyDescent="0.25">
      <c r="A2178" s="123" t="s">
        <v>758</v>
      </c>
      <c r="B2178" s="92" t="s">
        <v>1393</v>
      </c>
      <c r="C2178" s="123" t="s">
        <v>251</v>
      </c>
      <c r="D2178" s="123" t="s">
        <v>1394</v>
      </c>
      <c r="E2178" s="150" t="s">
        <v>10</v>
      </c>
      <c r="F2178" s="150"/>
      <c r="G2178" s="93" t="s">
        <v>226</v>
      </c>
      <c r="H2178" s="94">
        <v>1.89</v>
      </c>
      <c r="I2178" s="95">
        <v>60.03</v>
      </c>
      <c r="J2178" s="95">
        <v>113.45</v>
      </c>
    </row>
    <row r="2179" spans="1:10" ht="26.4" x14ac:dyDescent="0.25">
      <c r="A2179" s="123" t="s">
        <v>758</v>
      </c>
      <c r="B2179" s="92" t="s">
        <v>1395</v>
      </c>
      <c r="C2179" s="123" t="s">
        <v>251</v>
      </c>
      <c r="D2179" s="123" t="s">
        <v>1396</v>
      </c>
      <c r="E2179" s="150" t="s">
        <v>10</v>
      </c>
      <c r="F2179" s="150"/>
      <c r="G2179" s="93" t="s">
        <v>2</v>
      </c>
      <c r="H2179" s="94">
        <v>3</v>
      </c>
      <c r="I2179" s="95">
        <v>185.31</v>
      </c>
      <c r="J2179" s="95">
        <v>555.92999999999995</v>
      </c>
    </row>
    <row r="2180" spans="1:10" x14ac:dyDescent="0.25">
      <c r="A2180" s="126"/>
      <c r="B2180" s="126"/>
      <c r="C2180" s="126"/>
      <c r="D2180" s="126"/>
      <c r="E2180" s="126" t="s">
        <v>740</v>
      </c>
      <c r="F2180" s="90">
        <v>91.022373265363925</v>
      </c>
      <c r="G2180" s="126" t="s">
        <v>741</v>
      </c>
      <c r="H2180" s="90">
        <v>101.82</v>
      </c>
      <c r="I2180" s="126" t="s">
        <v>742</v>
      </c>
      <c r="J2180" s="90">
        <v>192.84</v>
      </c>
    </row>
    <row r="2181" spans="1:10" x14ac:dyDescent="0.25">
      <c r="A2181" s="126"/>
      <c r="B2181" s="126"/>
      <c r="C2181" s="126"/>
      <c r="D2181" s="126"/>
      <c r="E2181" s="126" t="s">
        <v>743</v>
      </c>
      <c r="F2181" s="90">
        <v>258.08</v>
      </c>
      <c r="G2181" s="126"/>
      <c r="H2181" s="149" t="s">
        <v>744</v>
      </c>
      <c r="I2181" s="149"/>
      <c r="J2181" s="90">
        <v>1526.94</v>
      </c>
    </row>
    <row r="2182" spans="1:10" ht="14.4" thickBot="1" x14ac:dyDescent="0.3">
      <c r="A2182" s="119"/>
      <c r="B2182" s="119"/>
      <c r="C2182" s="119"/>
      <c r="D2182" s="119"/>
      <c r="E2182" s="119"/>
      <c r="F2182" s="119"/>
      <c r="G2182" s="119" t="s">
        <v>745</v>
      </c>
      <c r="H2182" s="91">
        <v>3.75</v>
      </c>
      <c r="I2182" s="119" t="s">
        <v>746</v>
      </c>
      <c r="J2182" s="120">
        <v>5726.02</v>
      </c>
    </row>
    <row r="2183" spans="1:10" ht="14.4" thickTop="1" x14ac:dyDescent="0.25">
      <c r="A2183" s="4"/>
      <c r="B2183" s="4"/>
      <c r="C2183" s="4"/>
      <c r="D2183" s="4"/>
      <c r="E2183" s="4"/>
      <c r="F2183" s="4"/>
      <c r="G2183" s="4"/>
      <c r="H2183" s="4"/>
      <c r="I2183" s="4"/>
      <c r="J2183" s="4"/>
    </row>
    <row r="2184" spans="1:10" x14ac:dyDescent="0.25">
      <c r="A2184" s="117" t="s">
        <v>691</v>
      </c>
      <c r="B2184" s="97" t="s">
        <v>1</v>
      </c>
      <c r="C2184" s="117" t="s">
        <v>206</v>
      </c>
      <c r="D2184" s="117" t="s">
        <v>0</v>
      </c>
      <c r="E2184" s="141" t="s">
        <v>3</v>
      </c>
      <c r="F2184" s="141"/>
      <c r="G2184" s="98" t="s">
        <v>207</v>
      </c>
      <c r="H2184" s="97" t="s">
        <v>208</v>
      </c>
      <c r="I2184" s="97" t="s">
        <v>209</v>
      </c>
      <c r="J2184" s="97" t="s">
        <v>167</v>
      </c>
    </row>
    <row r="2185" spans="1:10" ht="39.6" x14ac:dyDescent="0.25">
      <c r="A2185" s="124" t="s">
        <v>717</v>
      </c>
      <c r="B2185" s="2" t="s">
        <v>692</v>
      </c>
      <c r="C2185" s="124" t="s">
        <v>251</v>
      </c>
      <c r="D2185" s="124" t="s">
        <v>693</v>
      </c>
      <c r="E2185" s="151" t="s">
        <v>753</v>
      </c>
      <c r="F2185" s="151"/>
      <c r="G2185" s="3" t="s">
        <v>2</v>
      </c>
      <c r="H2185" s="85">
        <v>1</v>
      </c>
      <c r="I2185" s="83">
        <v>218.4</v>
      </c>
      <c r="J2185" s="83">
        <v>218.4</v>
      </c>
    </row>
    <row r="2186" spans="1:10" ht="26.4" x14ac:dyDescent="0.25">
      <c r="A2186" s="125" t="s">
        <v>719</v>
      </c>
      <c r="B2186" s="86" t="s">
        <v>1221</v>
      </c>
      <c r="C2186" s="125" t="s">
        <v>251</v>
      </c>
      <c r="D2186" s="125" t="s">
        <v>1222</v>
      </c>
      <c r="E2186" s="152" t="s">
        <v>4</v>
      </c>
      <c r="F2186" s="152"/>
      <c r="G2186" s="87" t="s">
        <v>5</v>
      </c>
      <c r="H2186" s="88">
        <v>0.17349999999999999</v>
      </c>
      <c r="I2186" s="89">
        <v>16.489999999999998</v>
      </c>
      <c r="J2186" s="89">
        <v>2.86</v>
      </c>
    </row>
    <row r="2187" spans="1:10" ht="26.4" x14ac:dyDescent="0.25">
      <c r="A2187" s="125" t="s">
        <v>719</v>
      </c>
      <c r="B2187" s="86" t="s">
        <v>756</v>
      </c>
      <c r="C2187" s="125" t="s">
        <v>251</v>
      </c>
      <c r="D2187" s="125" t="s">
        <v>757</v>
      </c>
      <c r="E2187" s="152" t="s">
        <v>4</v>
      </c>
      <c r="F2187" s="152"/>
      <c r="G2187" s="87" t="s">
        <v>5</v>
      </c>
      <c r="H2187" s="88">
        <v>0.41649999999999998</v>
      </c>
      <c r="I2187" s="89">
        <v>21.06</v>
      </c>
      <c r="J2187" s="89">
        <v>8.77</v>
      </c>
    </row>
    <row r="2188" spans="1:10" x14ac:dyDescent="0.25">
      <c r="A2188" s="123" t="s">
        <v>758</v>
      </c>
      <c r="B2188" s="92" t="s">
        <v>1397</v>
      </c>
      <c r="C2188" s="123" t="s">
        <v>251</v>
      </c>
      <c r="D2188" s="123" t="s">
        <v>1398</v>
      </c>
      <c r="E2188" s="150" t="s">
        <v>10</v>
      </c>
      <c r="F2188" s="150"/>
      <c r="G2188" s="93" t="s">
        <v>2</v>
      </c>
      <c r="H2188" s="94">
        <v>1</v>
      </c>
      <c r="I2188" s="95">
        <v>13.23</v>
      </c>
      <c r="J2188" s="95">
        <v>13.23</v>
      </c>
    </row>
    <row r="2189" spans="1:10" ht="52.8" x14ac:dyDescent="0.25">
      <c r="A2189" s="123" t="s">
        <v>758</v>
      </c>
      <c r="B2189" s="92" t="s">
        <v>1401</v>
      </c>
      <c r="C2189" s="123" t="s">
        <v>251</v>
      </c>
      <c r="D2189" s="123" t="s">
        <v>1402</v>
      </c>
      <c r="E2189" s="150" t="s">
        <v>10</v>
      </c>
      <c r="F2189" s="150"/>
      <c r="G2189" s="93" t="s">
        <v>2</v>
      </c>
      <c r="H2189" s="94">
        <v>1</v>
      </c>
      <c r="I2189" s="95">
        <v>88.06</v>
      </c>
      <c r="J2189" s="95">
        <v>88.06</v>
      </c>
    </row>
    <row r="2190" spans="1:10" ht="26.4" x14ac:dyDescent="0.25">
      <c r="A2190" s="123" t="s">
        <v>758</v>
      </c>
      <c r="B2190" s="92" t="s">
        <v>1399</v>
      </c>
      <c r="C2190" s="123" t="s">
        <v>251</v>
      </c>
      <c r="D2190" s="123" t="s">
        <v>1400</v>
      </c>
      <c r="E2190" s="150" t="s">
        <v>10</v>
      </c>
      <c r="F2190" s="150"/>
      <c r="G2190" s="93" t="s">
        <v>2</v>
      </c>
      <c r="H2190" s="94">
        <v>1</v>
      </c>
      <c r="I2190" s="95">
        <v>105.48</v>
      </c>
      <c r="J2190" s="95">
        <v>105.48</v>
      </c>
    </row>
    <row r="2191" spans="1:10" x14ac:dyDescent="0.25">
      <c r="A2191" s="126"/>
      <c r="B2191" s="126"/>
      <c r="C2191" s="126"/>
      <c r="D2191" s="126"/>
      <c r="E2191" s="126" t="s">
        <v>740</v>
      </c>
      <c r="F2191" s="90">
        <v>3.8988010950627774</v>
      </c>
      <c r="G2191" s="126" t="s">
        <v>741</v>
      </c>
      <c r="H2191" s="90">
        <v>4.3600000000000003</v>
      </c>
      <c r="I2191" s="126" t="s">
        <v>742</v>
      </c>
      <c r="J2191" s="90">
        <v>8.26</v>
      </c>
    </row>
    <row r="2192" spans="1:10" x14ac:dyDescent="0.25">
      <c r="A2192" s="126"/>
      <c r="B2192" s="126"/>
      <c r="C2192" s="126"/>
      <c r="D2192" s="126"/>
      <c r="E2192" s="126" t="s">
        <v>743</v>
      </c>
      <c r="F2192" s="90">
        <v>44.42</v>
      </c>
      <c r="G2192" s="126"/>
      <c r="H2192" s="149" t="s">
        <v>744</v>
      </c>
      <c r="I2192" s="149"/>
      <c r="J2192" s="90">
        <v>262.82</v>
      </c>
    </row>
    <row r="2193" spans="1:10" ht="14.4" thickBot="1" x14ac:dyDescent="0.3">
      <c r="A2193" s="119"/>
      <c r="B2193" s="119"/>
      <c r="C2193" s="119"/>
      <c r="D2193" s="119"/>
      <c r="E2193" s="119"/>
      <c r="F2193" s="119"/>
      <c r="G2193" s="119" t="s">
        <v>745</v>
      </c>
      <c r="H2193" s="91">
        <v>10</v>
      </c>
      <c r="I2193" s="119" t="s">
        <v>746</v>
      </c>
      <c r="J2193" s="120">
        <v>2628.2</v>
      </c>
    </row>
    <row r="2194" spans="1:10" ht="14.4" thickTop="1" x14ac:dyDescent="0.25">
      <c r="A2194" s="4"/>
      <c r="B2194" s="4"/>
      <c r="C2194" s="4"/>
      <c r="D2194" s="4"/>
      <c r="E2194" s="4"/>
      <c r="F2194" s="4"/>
      <c r="G2194" s="4"/>
      <c r="H2194" s="4"/>
      <c r="I2194" s="4"/>
      <c r="J2194" s="4"/>
    </row>
    <row r="2195" spans="1:10" x14ac:dyDescent="0.25">
      <c r="A2195" s="117" t="s">
        <v>694</v>
      </c>
      <c r="B2195" s="97" t="s">
        <v>1</v>
      </c>
      <c r="C2195" s="117" t="s">
        <v>206</v>
      </c>
      <c r="D2195" s="117" t="s">
        <v>0</v>
      </c>
      <c r="E2195" s="141" t="s">
        <v>3</v>
      </c>
      <c r="F2195" s="141"/>
      <c r="G2195" s="98" t="s">
        <v>207</v>
      </c>
      <c r="H2195" s="97" t="s">
        <v>208</v>
      </c>
      <c r="I2195" s="97" t="s">
        <v>209</v>
      </c>
      <c r="J2195" s="97" t="s">
        <v>167</v>
      </c>
    </row>
    <row r="2196" spans="1:10" ht="39.6" x14ac:dyDescent="0.25">
      <c r="A2196" s="124" t="s">
        <v>717</v>
      </c>
      <c r="B2196" s="2" t="s">
        <v>695</v>
      </c>
      <c r="C2196" s="124" t="s">
        <v>251</v>
      </c>
      <c r="D2196" s="124" t="s">
        <v>696</v>
      </c>
      <c r="E2196" s="151" t="s">
        <v>753</v>
      </c>
      <c r="F2196" s="151"/>
      <c r="G2196" s="3" t="s">
        <v>2</v>
      </c>
      <c r="H2196" s="85">
        <v>1</v>
      </c>
      <c r="I2196" s="83">
        <v>87.6</v>
      </c>
      <c r="J2196" s="83">
        <v>87.6</v>
      </c>
    </row>
    <row r="2197" spans="1:10" ht="26.4" x14ac:dyDescent="0.25">
      <c r="A2197" s="125" t="s">
        <v>719</v>
      </c>
      <c r="B2197" s="86" t="s">
        <v>1221</v>
      </c>
      <c r="C2197" s="125" t="s">
        <v>251</v>
      </c>
      <c r="D2197" s="125" t="s">
        <v>1222</v>
      </c>
      <c r="E2197" s="152" t="s">
        <v>4</v>
      </c>
      <c r="F2197" s="152"/>
      <c r="G2197" s="87" t="s">
        <v>5</v>
      </c>
      <c r="H2197" s="88">
        <v>0.18329999999999999</v>
      </c>
      <c r="I2197" s="89">
        <v>16.489999999999998</v>
      </c>
      <c r="J2197" s="89">
        <v>3.02</v>
      </c>
    </row>
    <row r="2198" spans="1:10" ht="26.4" x14ac:dyDescent="0.25">
      <c r="A2198" s="125" t="s">
        <v>719</v>
      </c>
      <c r="B2198" s="86" t="s">
        <v>756</v>
      </c>
      <c r="C2198" s="125" t="s">
        <v>251</v>
      </c>
      <c r="D2198" s="125" t="s">
        <v>757</v>
      </c>
      <c r="E2198" s="152" t="s">
        <v>4</v>
      </c>
      <c r="F2198" s="152"/>
      <c r="G2198" s="87" t="s">
        <v>5</v>
      </c>
      <c r="H2198" s="88">
        <v>0.45179999999999998</v>
      </c>
      <c r="I2198" s="89">
        <v>21.06</v>
      </c>
      <c r="J2198" s="89">
        <v>9.51</v>
      </c>
    </row>
    <row r="2199" spans="1:10" ht="39.6" x14ac:dyDescent="0.25">
      <c r="A2199" s="123" t="s">
        <v>758</v>
      </c>
      <c r="B2199" s="92" t="s">
        <v>1405</v>
      </c>
      <c r="C2199" s="123" t="s">
        <v>251</v>
      </c>
      <c r="D2199" s="123" t="s">
        <v>1406</v>
      </c>
      <c r="E2199" s="150" t="s">
        <v>10</v>
      </c>
      <c r="F2199" s="150"/>
      <c r="G2199" s="93" t="s">
        <v>2</v>
      </c>
      <c r="H2199" s="94">
        <v>1</v>
      </c>
      <c r="I2199" s="95">
        <v>66.849999999999994</v>
      </c>
      <c r="J2199" s="95">
        <v>66.849999999999994</v>
      </c>
    </row>
    <row r="2200" spans="1:10" ht="26.4" x14ac:dyDescent="0.25">
      <c r="A2200" s="123" t="s">
        <v>758</v>
      </c>
      <c r="B2200" s="92" t="s">
        <v>1403</v>
      </c>
      <c r="C2200" s="123" t="s">
        <v>251</v>
      </c>
      <c r="D2200" s="123" t="s">
        <v>1404</v>
      </c>
      <c r="E2200" s="150" t="s">
        <v>10</v>
      </c>
      <c r="F2200" s="150"/>
      <c r="G2200" s="93" t="s">
        <v>2</v>
      </c>
      <c r="H2200" s="94">
        <v>1</v>
      </c>
      <c r="I2200" s="95">
        <v>8.2200000000000006</v>
      </c>
      <c r="J2200" s="95">
        <v>8.2200000000000006</v>
      </c>
    </row>
    <row r="2201" spans="1:10" x14ac:dyDescent="0.25">
      <c r="A2201" s="126"/>
      <c r="B2201" s="126"/>
      <c r="C2201" s="126"/>
      <c r="D2201" s="126"/>
      <c r="E2201" s="126" t="s">
        <v>740</v>
      </c>
      <c r="F2201" s="90">
        <v>4.2008873784574723</v>
      </c>
      <c r="G2201" s="126" t="s">
        <v>741</v>
      </c>
      <c r="H2201" s="90">
        <v>4.7</v>
      </c>
      <c r="I2201" s="126" t="s">
        <v>742</v>
      </c>
      <c r="J2201" s="90">
        <v>8.9</v>
      </c>
    </row>
    <row r="2202" spans="1:10" x14ac:dyDescent="0.25">
      <c r="A2202" s="126"/>
      <c r="B2202" s="126"/>
      <c r="C2202" s="126"/>
      <c r="D2202" s="126"/>
      <c r="E2202" s="126" t="s">
        <v>743</v>
      </c>
      <c r="F2202" s="90">
        <v>17.809999999999999</v>
      </c>
      <c r="G2202" s="126"/>
      <c r="H2202" s="149" t="s">
        <v>744</v>
      </c>
      <c r="I2202" s="149"/>
      <c r="J2202" s="90">
        <v>105.41</v>
      </c>
    </row>
    <row r="2203" spans="1:10" ht="14.4" thickBot="1" x14ac:dyDescent="0.3">
      <c r="A2203" s="119"/>
      <c r="B2203" s="119"/>
      <c r="C2203" s="119"/>
      <c r="D2203" s="119"/>
      <c r="E2203" s="119"/>
      <c r="F2203" s="119"/>
      <c r="G2203" s="119" t="s">
        <v>745</v>
      </c>
      <c r="H2203" s="91">
        <v>14</v>
      </c>
      <c r="I2203" s="119" t="s">
        <v>746</v>
      </c>
      <c r="J2203" s="120">
        <v>1475.74</v>
      </c>
    </row>
    <row r="2204" spans="1:10" ht="14.4" thickTop="1" x14ac:dyDescent="0.25">
      <c r="A2204" s="4"/>
      <c r="B2204" s="4"/>
      <c r="C2204" s="4"/>
      <c r="D2204" s="4"/>
      <c r="E2204" s="4"/>
      <c r="F2204" s="4"/>
      <c r="G2204" s="4"/>
      <c r="H2204" s="4"/>
      <c r="I2204" s="4"/>
      <c r="J2204" s="4"/>
    </row>
    <row r="2205" spans="1:10" x14ac:dyDescent="0.25">
      <c r="A2205" s="117" t="s">
        <v>697</v>
      </c>
      <c r="B2205" s="97" t="s">
        <v>1</v>
      </c>
      <c r="C2205" s="117" t="s">
        <v>206</v>
      </c>
      <c r="D2205" s="117" t="s">
        <v>0</v>
      </c>
      <c r="E2205" s="141" t="s">
        <v>3</v>
      </c>
      <c r="F2205" s="141"/>
      <c r="G2205" s="98" t="s">
        <v>207</v>
      </c>
      <c r="H2205" s="97" t="s">
        <v>208</v>
      </c>
      <c r="I2205" s="97" t="s">
        <v>209</v>
      </c>
      <c r="J2205" s="97" t="s">
        <v>167</v>
      </c>
    </row>
    <row r="2206" spans="1:10" ht="26.4" x14ac:dyDescent="0.25">
      <c r="A2206" s="124" t="s">
        <v>717</v>
      </c>
      <c r="B2206" s="2" t="s">
        <v>698</v>
      </c>
      <c r="C2206" s="124" t="s">
        <v>213</v>
      </c>
      <c r="D2206" s="124" t="s">
        <v>699</v>
      </c>
      <c r="E2206" s="151" t="s">
        <v>1000</v>
      </c>
      <c r="F2206" s="151"/>
      <c r="G2206" s="3" t="s">
        <v>226</v>
      </c>
      <c r="H2206" s="85">
        <v>1</v>
      </c>
      <c r="I2206" s="83">
        <v>212.76</v>
      </c>
      <c r="J2206" s="83">
        <v>212.76</v>
      </c>
    </row>
    <row r="2207" spans="1:10" ht="26.4" x14ac:dyDescent="0.25">
      <c r="A2207" s="125" t="s">
        <v>719</v>
      </c>
      <c r="B2207" s="86" t="s">
        <v>755</v>
      </c>
      <c r="C2207" s="125" t="s">
        <v>251</v>
      </c>
      <c r="D2207" s="125" t="s">
        <v>9</v>
      </c>
      <c r="E2207" s="152" t="s">
        <v>4</v>
      </c>
      <c r="F2207" s="152"/>
      <c r="G2207" s="87" t="s">
        <v>5</v>
      </c>
      <c r="H2207" s="88">
        <v>3</v>
      </c>
      <c r="I2207" s="89">
        <v>16.329999999999998</v>
      </c>
      <c r="J2207" s="89">
        <v>48.99</v>
      </c>
    </row>
    <row r="2208" spans="1:10" ht="26.4" x14ac:dyDescent="0.25">
      <c r="A2208" s="125" t="s">
        <v>719</v>
      </c>
      <c r="B2208" s="86" t="s">
        <v>829</v>
      </c>
      <c r="C2208" s="125" t="s">
        <v>251</v>
      </c>
      <c r="D2208" s="125" t="s">
        <v>830</v>
      </c>
      <c r="E2208" s="152" t="s">
        <v>4</v>
      </c>
      <c r="F2208" s="152"/>
      <c r="G2208" s="87" t="s">
        <v>5</v>
      </c>
      <c r="H2208" s="88">
        <v>3</v>
      </c>
      <c r="I2208" s="89">
        <v>20.84</v>
      </c>
      <c r="J2208" s="89">
        <v>62.52</v>
      </c>
    </row>
    <row r="2209" spans="1:10" x14ac:dyDescent="0.25">
      <c r="A2209" s="123" t="s">
        <v>758</v>
      </c>
      <c r="B2209" s="92" t="s">
        <v>1407</v>
      </c>
      <c r="C2209" s="123" t="s">
        <v>759</v>
      </c>
      <c r="D2209" s="123" t="s">
        <v>1408</v>
      </c>
      <c r="E2209" s="150" t="s">
        <v>10</v>
      </c>
      <c r="F2209" s="150"/>
      <c r="G2209" s="93" t="s">
        <v>226</v>
      </c>
      <c r="H2209" s="94">
        <v>1</v>
      </c>
      <c r="I2209" s="95">
        <v>98.62</v>
      </c>
      <c r="J2209" s="95">
        <v>98.62</v>
      </c>
    </row>
    <row r="2210" spans="1:10" ht="26.4" x14ac:dyDescent="0.25">
      <c r="A2210" s="123" t="s">
        <v>758</v>
      </c>
      <c r="B2210" s="92" t="s">
        <v>995</v>
      </c>
      <c r="C2210" s="123" t="s">
        <v>251</v>
      </c>
      <c r="D2210" s="123" t="s">
        <v>996</v>
      </c>
      <c r="E2210" s="150" t="s">
        <v>10</v>
      </c>
      <c r="F2210" s="150"/>
      <c r="G2210" s="93" t="s">
        <v>261</v>
      </c>
      <c r="H2210" s="94">
        <v>1.06E-2</v>
      </c>
      <c r="I2210" s="95">
        <v>70</v>
      </c>
      <c r="J2210" s="95">
        <v>0.74</v>
      </c>
    </row>
    <row r="2211" spans="1:10" x14ac:dyDescent="0.25">
      <c r="A2211" s="123" t="s">
        <v>758</v>
      </c>
      <c r="B2211" s="92" t="s">
        <v>2008</v>
      </c>
      <c r="C2211" s="123" t="s">
        <v>251</v>
      </c>
      <c r="D2211" s="123" t="s">
        <v>2009</v>
      </c>
      <c r="E2211" s="150" t="s">
        <v>10</v>
      </c>
      <c r="F2211" s="150"/>
      <c r="G2211" s="93" t="s">
        <v>301</v>
      </c>
      <c r="H2211" s="94">
        <v>1.68</v>
      </c>
      <c r="I2211" s="95">
        <v>0.79</v>
      </c>
      <c r="J2211" s="95">
        <v>1.32</v>
      </c>
    </row>
    <row r="2212" spans="1:10" x14ac:dyDescent="0.25">
      <c r="A2212" s="123" t="s">
        <v>758</v>
      </c>
      <c r="B2212" s="92" t="s">
        <v>1005</v>
      </c>
      <c r="C2212" s="123" t="s">
        <v>251</v>
      </c>
      <c r="D2212" s="123" t="s">
        <v>1006</v>
      </c>
      <c r="E2212" s="150" t="s">
        <v>10</v>
      </c>
      <c r="F2212" s="150"/>
      <c r="G2212" s="93" t="s">
        <v>301</v>
      </c>
      <c r="H2212" s="94">
        <v>0.68</v>
      </c>
      <c r="I2212" s="95">
        <v>0.84</v>
      </c>
      <c r="J2212" s="95">
        <v>0.56999999999999995</v>
      </c>
    </row>
    <row r="2213" spans="1:10" x14ac:dyDescent="0.25">
      <c r="A2213" s="126"/>
      <c r="B2213" s="126"/>
      <c r="C2213" s="126"/>
      <c r="D2213" s="126"/>
      <c r="E2213" s="126" t="s">
        <v>740</v>
      </c>
      <c r="F2213" s="90">
        <v>36.717643726989522</v>
      </c>
      <c r="G2213" s="126" t="s">
        <v>741</v>
      </c>
      <c r="H2213" s="90">
        <v>41.07</v>
      </c>
      <c r="I2213" s="126" t="s">
        <v>742</v>
      </c>
      <c r="J2213" s="90">
        <v>77.790000000000006</v>
      </c>
    </row>
    <row r="2214" spans="1:10" x14ac:dyDescent="0.25">
      <c r="A2214" s="126"/>
      <c r="B2214" s="126"/>
      <c r="C2214" s="126"/>
      <c r="D2214" s="126"/>
      <c r="E2214" s="126" t="s">
        <v>743</v>
      </c>
      <c r="F2214" s="90">
        <v>43.27</v>
      </c>
      <c r="G2214" s="126"/>
      <c r="H2214" s="149" t="s">
        <v>744</v>
      </c>
      <c r="I2214" s="149"/>
      <c r="J2214" s="90">
        <v>256.02999999999997</v>
      </c>
    </row>
    <row r="2215" spans="1:10" ht="14.4" thickBot="1" x14ac:dyDescent="0.3">
      <c r="A2215" s="119"/>
      <c r="B2215" s="119"/>
      <c r="C2215" s="119"/>
      <c r="D2215" s="119"/>
      <c r="E2215" s="119"/>
      <c r="F2215" s="119"/>
      <c r="G2215" s="119" t="s">
        <v>745</v>
      </c>
      <c r="H2215" s="91">
        <v>30.12</v>
      </c>
      <c r="I2215" s="119" t="s">
        <v>746</v>
      </c>
      <c r="J2215" s="120">
        <v>7711.62</v>
      </c>
    </row>
    <row r="2216" spans="1:10" ht="14.4" thickTop="1" x14ac:dyDescent="0.25">
      <c r="A2216" s="4"/>
      <c r="B2216" s="4"/>
      <c r="C2216" s="4"/>
      <c r="D2216" s="4"/>
      <c r="E2216" s="4"/>
      <c r="F2216" s="4"/>
      <c r="G2216" s="4"/>
      <c r="H2216" s="4"/>
      <c r="I2216" s="4"/>
      <c r="J2216" s="4"/>
    </row>
    <row r="2217" spans="1:10" x14ac:dyDescent="0.25">
      <c r="A2217" s="117" t="s">
        <v>700</v>
      </c>
      <c r="B2217" s="97" t="s">
        <v>1</v>
      </c>
      <c r="C2217" s="117" t="s">
        <v>206</v>
      </c>
      <c r="D2217" s="117" t="s">
        <v>0</v>
      </c>
      <c r="E2217" s="141" t="s">
        <v>3</v>
      </c>
      <c r="F2217" s="141"/>
      <c r="G2217" s="98" t="s">
        <v>207</v>
      </c>
      <c r="H2217" s="97" t="s">
        <v>208</v>
      </c>
      <c r="I2217" s="97" t="s">
        <v>209</v>
      </c>
      <c r="J2217" s="97" t="s">
        <v>167</v>
      </c>
    </row>
    <row r="2218" spans="1:10" ht="26.4" x14ac:dyDescent="0.25">
      <c r="A2218" s="124" t="s">
        <v>717</v>
      </c>
      <c r="B2218" s="2" t="s">
        <v>701</v>
      </c>
      <c r="C2218" s="124" t="s">
        <v>213</v>
      </c>
      <c r="D2218" s="124" t="s">
        <v>702</v>
      </c>
      <c r="E2218" s="151">
        <v>164</v>
      </c>
      <c r="F2218" s="151"/>
      <c r="G2218" s="3" t="s">
        <v>226</v>
      </c>
      <c r="H2218" s="85">
        <v>1</v>
      </c>
      <c r="I2218" s="83">
        <v>2.2599999999999998</v>
      </c>
      <c r="J2218" s="83">
        <v>2.2599999999999998</v>
      </c>
    </row>
    <row r="2219" spans="1:10" ht="26.4" x14ac:dyDescent="0.25">
      <c r="A2219" s="125" t="s">
        <v>719</v>
      </c>
      <c r="B2219" s="86" t="s">
        <v>755</v>
      </c>
      <c r="C2219" s="125" t="s">
        <v>251</v>
      </c>
      <c r="D2219" s="125" t="s">
        <v>9</v>
      </c>
      <c r="E2219" s="152" t="s">
        <v>4</v>
      </c>
      <c r="F2219" s="152"/>
      <c r="G2219" s="87" t="s">
        <v>5</v>
      </c>
      <c r="H2219" s="88">
        <v>0.1</v>
      </c>
      <c r="I2219" s="89">
        <v>16.329999999999998</v>
      </c>
      <c r="J2219" s="89">
        <v>1.63</v>
      </c>
    </row>
    <row r="2220" spans="1:10" x14ac:dyDescent="0.25">
      <c r="A2220" s="123" t="s">
        <v>758</v>
      </c>
      <c r="B2220" s="92" t="s">
        <v>1409</v>
      </c>
      <c r="C2220" s="123" t="s">
        <v>770</v>
      </c>
      <c r="D2220" s="123" t="s">
        <v>1410</v>
      </c>
      <c r="E2220" s="150" t="s">
        <v>10</v>
      </c>
      <c r="F2220" s="150"/>
      <c r="G2220" s="93" t="s">
        <v>11</v>
      </c>
      <c r="H2220" s="94">
        <v>5.0000000000000001E-3</v>
      </c>
      <c r="I2220" s="95">
        <v>8.9600000000000009</v>
      </c>
      <c r="J2220" s="95">
        <v>0.04</v>
      </c>
    </row>
    <row r="2221" spans="1:10" x14ac:dyDescent="0.25">
      <c r="A2221" s="123" t="s">
        <v>758</v>
      </c>
      <c r="B2221" s="92" t="s">
        <v>1411</v>
      </c>
      <c r="C2221" s="123" t="s">
        <v>770</v>
      </c>
      <c r="D2221" s="123" t="s">
        <v>1412</v>
      </c>
      <c r="E2221" s="150" t="s">
        <v>10</v>
      </c>
      <c r="F2221" s="150"/>
      <c r="G2221" s="93" t="s">
        <v>546</v>
      </c>
      <c r="H2221" s="94">
        <v>0.05</v>
      </c>
      <c r="I2221" s="95">
        <v>11.8</v>
      </c>
      <c r="J2221" s="95">
        <v>0.59</v>
      </c>
    </row>
    <row r="2222" spans="1:10" x14ac:dyDescent="0.25">
      <c r="A2222" s="126"/>
      <c r="B2222" s="126"/>
      <c r="C2222" s="126"/>
      <c r="D2222" s="126"/>
      <c r="E2222" s="126" t="s">
        <v>740</v>
      </c>
      <c r="F2222" s="90">
        <v>0.50505050505050508</v>
      </c>
      <c r="G2222" s="126" t="s">
        <v>741</v>
      </c>
      <c r="H2222" s="90">
        <v>0.56000000000000005</v>
      </c>
      <c r="I2222" s="126" t="s">
        <v>742</v>
      </c>
      <c r="J2222" s="90">
        <v>1.07</v>
      </c>
    </row>
    <row r="2223" spans="1:10" x14ac:dyDescent="0.25">
      <c r="A2223" s="126"/>
      <c r="B2223" s="126"/>
      <c r="C2223" s="126"/>
      <c r="D2223" s="126"/>
      <c r="E2223" s="126" t="s">
        <v>743</v>
      </c>
      <c r="F2223" s="90">
        <v>0.45</v>
      </c>
      <c r="G2223" s="126"/>
      <c r="H2223" s="149" t="s">
        <v>744</v>
      </c>
      <c r="I2223" s="149"/>
      <c r="J2223" s="90">
        <v>2.71</v>
      </c>
    </row>
    <row r="2224" spans="1:10" ht="14.4" thickBot="1" x14ac:dyDescent="0.3">
      <c r="A2224" s="119"/>
      <c r="B2224" s="119"/>
      <c r="C2224" s="119"/>
      <c r="D2224" s="119"/>
      <c r="E2224" s="119"/>
      <c r="F2224" s="119"/>
      <c r="G2224" s="119" t="s">
        <v>745</v>
      </c>
      <c r="H2224" s="91">
        <v>2633</v>
      </c>
      <c r="I2224" s="119" t="s">
        <v>746</v>
      </c>
      <c r="J2224" s="120">
        <v>7135.43</v>
      </c>
    </row>
    <row r="2225" spans="1:10" ht="14.4" thickTop="1" x14ac:dyDescent="0.25">
      <c r="A2225" s="4"/>
      <c r="B2225" s="4"/>
      <c r="C2225" s="4"/>
      <c r="D2225" s="4"/>
      <c r="E2225" s="4"/>
      <c r="F2225" s="4"/>
      <c r="G2225" s="4"/>
      <c r="H2225" s="4"/>
      <c r="I2225" s="4"/>
      <c r="J2225" s="4"/>
    </row>
    <row r="2226" spans="1:10" x14ac:dyDescent="0.25">
      <c r="A2226" s="117" t="s">
        <v>703</v>
      </c>
      <c r="B2226" s="97" t="s">
        <v>1</v>
      </c>
      <c r="C2226" s="117" t="s">
        <v>206</v>
      </c>
      <c r="D2226" s="117" t="s">
        <v>0</v>
      </c>
      <c r="E2226" s="141" t="s">
        <v>3</v>
      </c>
      <c r="F2226" s="141"/>
      <c r="G2226" s="98" t="s">
        <v>207</v>
      </c>
      <c r="H2226" s="97" t="s">
        <v>208</v>
      </c>
      <c r="I2226" s="97" t="s">
        <v>209</v>
      </c>
      <c r="J2226" s="97" t="s">
        <v>167</v>
      </c>
    </row>
    <row r="2227" spans="1:10" ht="26.4" x14ac:dyDescent="0.25">
      <c r="A2227" s="124" t="s">
        <v>717</v>
      </c>
      <c r="B2227" s="2" t="s">
        <v>704</v>
      </c>
      <c r="C2227" s="124" t="s">
        <v>251</v>
      </c>
      <c r="D2227" s="124" t="s">
        <v>705</v>
      </c>
      <c r="E2227" s="151" t="s">
        <v>1413</v>
      </c>
      <c r="F2227" s="151"/>
      <c r="G2227" s="3" t="s">
        <v>226</v>
      </c>
      <c r="H2227" s="85">
        <v>1</v>
      </c>
      <c r="I2227" s="83">
        <v>43.73</v>
      </c>
      <c r="J2227" s="83">
        <v>43.73</v>
      </c>
    </row>
    <row r="2228" spans="1:10" ht="26.4" x14ac:dyDescent="0.25">
      <c r="A2228" s="125" t="s">
        <v>719</v>
      </c>
      <c r="B2228" s="86" t="s">
        <v>1414</v>
      </c>
      <c r="C2228" s="125" t="s">
        <v>251</v>
      </c>
      <c r="D2228" s="125" t="s">
        <v>1415</v>
      </c>
      <c r="E2228" s="152" t="s">
        <v>4</v>
      </c>
      <c r="F2228" s="152"/>
      <c r="G2228" s="87" t="s">
        <v>5</v>
      </c>
      <c r="H2228" s="88">
        <v>8.5000000000000006E-2</v>
      </c>
      <c r="I2228" s="89">
        <v>19.399999999999999</v>
      </c>
      <c r="J2228" s="89">
        <v>1.64</v>
      </c>
    </row>
    <row r="2229" spans="1:10" ht="26.4" x14ac:dyDescent="0.25">
      <c r="A2229" s="125" t="s">
        <v>719</v>
      </c>
      <c r="B2229" s="86" t="s">
        <v>1416</v>
      </c>
      <c r="C2229" s="125" t="s">
        <v>251</v>
      </c>
      <c r="D2229" s="125" t="s">
        <v>1417</v>
      </c>
      <c r="E2229" s="152" t="s">
        <v>4</v>
      </c>
      <c r="F2229" s="152"/>
      <c r="G2229" s="87" t="s">
        <v>5</v>
      </c>
      <c r="H2229" s="88">
        <v>0.42199999999999999</v>
      </c>
      <c r="I2229" s="89">
        <v>20.84</v>
      </c>
      <c r="J2229" s="89">
        <v>8.7899999999999991</v>
      </c>
    </row>
    <row r="2230" spans="1:10" ht="39.6" x14ac:dyDescent="0.25">
      <c r="A2230" s="123" t="s">
        <v>758</v>
      </c>
      <c r="B2230" s="92" t="s">
        <v>1418</v>
      </c>
      <c r="C2230" s="123" t="s">
        <v>251</v>
      </c>
      <c r="D2230" s="123" t="s">
        <v>1419</v>
      </c>
      <c r="E2230" s="150" t="s">
        <v>10</v>
      </c>
      <c r="F2230" s="150"/>
      <c r="G2230" s="93" t="s">
        <v>301</v>
      </c>
      <c r="H2230" s="94">
        <v>1.5</v>
      </c>
      <c r="I2230" s="95">
        <v>22.2</v>
      </c>
      <c r="J2230" s="95">
        <v>33.299999999999997</v>
      </c>
    </row>
    <row r="2231" spans="1:10" x14ac:dyDescent="0.25">
      <c r="A2231" s="126"/>
      <c r="B2231" s="126"/>
      <c r="C2231" s="126"/>
      <c r="D2231" s="126"/>
      <c r="E2231" s="126" t="s">
        <v>740</v>
      </c>
      <c r="F2231" s="90">
        <v>3.5683942225998302</v>
      </c>
      <c r="G2231" s="126" t="s">
        <v>741</v>
      </c>
      <c r="H2231" s="90">
        <v>3.99</v>
      </c>
      <c r="I2231" s="126" t="s">
        <v>742</v>
      </c>
      <c r="J2231" s="90">
        <v>7.56</v>
      </c>
    </row>
    <row r="2232" spans="1:10" x14ac:dyDescent="0.25">
      <c r="A2232" s="126"/>
      <c r="B2232" s="126"/>
      <c r="C2232" s="126"/>
      <c r="D2232" s="126"/>
      <c r="E2232" s="126" t="s">
        <v>743</v>
      </c>
      <c r="F2232" s="90">
        <v>8.89</v>
      </c>
      <c r="G2232" s="126"/>
      <c r="H2232" s="149" t="s">
        <v>744</v>
      </c>
      <c r="I2232" s="149"/>
      <c r="J2232" s="90">
        <v>52.62</v>
      </c>
    </row>
    <row r="2233" spans="1:10" ht="14.4" thickBot="1" x14ac:dyDescent="0.3">
      <c r="A2233" s="119"/>
      <c r="B2233" s="119"/>
      <c r="C2233" s="119"/>
      <c r="D2233" s="119"/>
      <c r="E2233" s="119"/>
      <c r="F2233" s="119"/>
      <c r="G2233" s="119" t="s">
        <v>745</v>
      </c>
      <c r="H2233" s="91">
        <v>355</v>
      </c>
      <c r="I2233" s="119" t="s">
        <v>746</v>
      </c>
      <c r="J2233" s="120">
        <v>18680.099999999999</v>
      </c>
    </row>
    <row r="2234" spans="1:10" ht="14.4" thickTop="1" x14ac:dyDescent="0.25">
      <c r="A2234" s="4"/>
      <c r="B2234" s="4"/>
      <c r="C2234" s="4"/>
      <c r="D2234" s="4"/>
      <c r="E2234" s="4"/>
      <c r="F2234" s="4"/>
      <c r="G2234" s="4"/>
      <c r="H2234" s="4"/>
      <c r="I2234" s="4"/>
      <c r="J2234" s="4"/>
    </row>
    <row r="2235" spans="1:10" x14ac:dyDescent="0.25">
      <c r="A2235" s="117" t="s">
        <v>706</v>
      </c>
      <c r="B2235" s="97" t="s">
        <v>1</v>
      </c>
      <c r="C2235" s="117" t="s">
        <v>206</v>
      </c>
      <c r="D2235" s="117" t="s">
        <v>0</v>
      </c>
      <c r="E2235" s="141" t="s">
        <v>3</v>
      </c>
      <c r="F2235" s="141"/>
      <c r="G2235" s="98" t="s">
        <v>207</v>
      </c>
      <c r="H2235" s="97" t="s">
        <v>208</v>
      </c>
      <c r="I2235" s="97" t="s">
        <v>209</v>
      </c>
      <c r="J2235" s="97" t="s">
        <v>167</v>
      </c>
    </row>
    <row r="2236" spans="1:10" ht="66" x14ac:dyDescent="0.25">
      <c r="A2236" s="124" t="s">
        <v>717</v>
      </c>
      <c r="B2236" s="2" t="s">
        <v>710</v>
      </c>
      <c r="C2236" s="124" t="s">
        <v>251</v>
      </c>
      <c r="D2236" s="124" t="s">
        <v>711</v>
      </c>
      <c r="E2236" s="151" t="s">
        <v>1420</v>
      </c>
      <c r="F2236" s="151"/>
      <c r="G2236" s="3" t="s">
        <v>226</v>
      </c>
      <c r="H2236" s="85">
        <v>1</v>
      </c>
      <c r="I2236" s="83">
        <v>189.89</v>
      </c>
      <c r="J2236" s="83">
        <v>189.89</v>
      </c>
    </row>
    <row r="2237" spans="1:10" ht="39.6" x14ac:dyDescent="0.25">
      <c r="A2237" s="125" t="s">
        <v>719</v>
      </c>
      <c r="B2237" s="86" t="s">
        <v>790</v>
      </c>
      <c r="C2237" s="125" t="s">
        <v>251</v>
      </c>
      <c r="D2237" s="125" t="s">
        <v>791</v>
      </c>
      <c r="E2237" s="152" t="s">
        <v>754</v>
      </c>
      <c r="F2237" s="152"/>
      <c r="G2237" s="87" t="s">
        <v>261</v>
      </c>
      <c r="H2237" s="88">
        <v>4.4999999999999997E-3</v>
      </c>
      <c r="I2237" s="89">
        <v>365.88</v>
      </c>
      <c r="J2237" s="89">
        <v>1.64</v>
      </c>
    </row>
    <row r="2238" spans="1:10" ht="26.4" x14ac:dyDescent="0.25">
      <c r="A2238" s="125" t="s">
        <v>719</v>
      </c>
      <c r="B2238" s="86" t="s">
        <v>755</v>
      </c>
      <c r="C2238" s="125" t="s">
        <v>251</v>
      </c>
      <c r="D2238" s="125" t="s">
        <v>9</v>
      </c>
      <c r="E2238" s="152" t="s">
        <v>4</v>
      </c>
      <c r="F2238" s="152"/>
      <c r="G2238" s="87" t="s">
        <v>5</v>
      </c>
      <c r="H2238" s="88">
        <v>0.97740000000000005</v>
      </c>
      <c r="I2238" s="89">
        <v>16.329999999999998</v>
      </c>
      <c r="J2238" s="89">
        <v>15.96</v>
      </c>
    </row>
    <row r="2239" spans="1:10" ht="26.4" x14ac:dyDescent="0.25">
      <c r="A2239" s="125" t="s">
        <v>719</v>
      </c>
      <c r="B2239" s="86" t="s">
        <v>1368</v>
      </c>
      <c r="C2239" s="125" t="s">
        <v>251</v>
      </c>
      <c r="D2239" s="125" t="s">
        <v>1369</v>
      </c>
      <c r="E2239" s="152" t="s">
        <v>4</v>
      </c>
      <c r="F2239" s="152"/>
      <c r="G2239" s="87" t="s">
        <v>5</v>
      </c>
      <c r="H2239" s="88">
        <v>0.97740000000000005</v>
      </c>
      <c r="I2239" s="89">
        <v>20.73</v>
      </c>
      <c r="J2239" s="89">
        <v>20.260000000000002</v>
      </c>
    </row>
    <row r="2240" spans="1:10" ht="26.4" x14ac:dyDescent="0.25">
      <c r="A2240" s="123" t="s">
        <v>758</v>
      </c>
      <c r="B2240" s="92" t="s">
        <v>1421</v>
      </c>
      <c r="C2240" s="123" t="s">
        <v>251</v>
      </c>
      <c r="D2240" s="123" t="s">
        <v>1422</v>
      </c>
      <c r="E2240" s="150" t="s">
        <v>10</v>
      </c>
      <c r="F2240" s="150"/>
      <c r="G2240" s="93" t="s">
        <v>301</v>
      </c>
      <c r="H2240" s="94">
        <v>7.9699999999999993E-2</v>
      </c>
      <c r="I2240" s="95">
        <v>23.17</v>
      </c>
      <c r="J2240" s="95">
        <v>1.84</v>
      </c>
    </row>
    <row r="2241" spans="1:10" x14ac:dyDescent="0.25">
      <c r="A2241" s="123" t="s">
        <v>758</v>
      </c>
      <c r="B2241" s="92" t="s">
        <v>1383</v>
      </c>
      <c r="C2241" s="123" t="s">
        <v>251</v>
      </c>
      <c r="D2241" s="123" t="s">
        <v>1384</v>
      </c>
      <c r="E2241" s="150" t="s">
        <v>10</v>
      </c>
      <c r="F2241" s="150"/>
      <c r="G2241" s="93" t="s">
        <v>301</v>
      </c>
      <c r="H2241" s="94">
        <v>2.5000000000000001E-3</v>
      </c>
      <c r="I2241" s="95">
        <v>28.98</v>
      </c>
      <c r="J2241" s="95">
        <v>7.0000000000000007E-2</v>
      </c>
    </row>
    <row r="2242" spans="1:10" ht="26.4" x14ac:dyDescent="0.25">
      <c r="A2242" s="123" t="s">
        <v>758</v>
      </c>
      <c r="B2242" s="92" t="s">
        <v>1423</v>
      </c>
      <c r="C2242" s="123" t="s">
        <v>251</v>
      </c>
      <c r="D2242" s="123" t="s">
        <v>1424</v>
      </c>
      <c r="E2242" s="150" t="s">
        <v>10</v>
      </c>
      <c r="F2242" s="150"/>
      <c r="G2242" s="93" t="s">
        <v>226</v>
      </c>
      <c r="H2242" s="94">
        <v>1.0203</v>
      </c>
      <c r="I2242" s="95">
        <v>39.119999999999997</v>
      </c>
      <c r="J2242" s="95">
        <v>39.909999999999997</v>
      </c>
    </row>
    <row r="2243" spans="1:10" ht="26.4" x14ac:dyDescent="0.25">
      <c r="A2243" s="123" t="s">
        <v>758</v>
      </c>
      <c r="B2243" s="92" t="s">
        <v>1427</v>
      </c>
      <c r="C2243" s="123" t="s">
        <v>251</v>
      </c>
      <c r="D2243" s="123" t="s">
        <v>1428</v>
      </c>
      <c r="E2243" s="150" t="s">
        <v>10</v>
      </c>
      <c r="F2243" s="150"/>
      <c r="G2243" s="93" t="s">
        <v>230</v>
      </c>
      <c r="H2243" s="94">
        <v>0.61050000000000004</v>
      </c>
      <c r="I2243" s="95">
        <v>97.55</v>
      </c>
      <c r="J2243" s="95">
        <v>59.55</v>
      </c>
    </row>
    <row r="2244" spans="1:10" ht="26.4" x14ac:dyDescent="0.25">
      <c r="A2244" s="123" t="s">
        <v>758</v>
      </c>
      <c r="B2244" s="92" t="s">
        <v>1425</v>
      </c>
      <c r="C2244" s="123" t="s">
        <v>251</v>
      </c>
      <c r="D2244" s="123" t="s">
        <v>1426</v>
      </c>
      <c r="E2244" s="150" t="s">
        <v>10</v>
      </c>
      <c r="F2244" s="150"/>
      <c r="G2244" s="93" t="s">
        <v>230</v>
      </c>
      <c r="H2244" s="94">
        <v>0.87009999999999998</v>
      </c>
      <c r="I2244" s="95">
        <v>58.23</v>
      </c>
      <c r="J2244" s="95">
        <v>50.66</v>
      </c>
    </row>
    <row r="2245" spans="1:10" x14ac:dyDescent="0.25">
      <c r="A2245" s="126"/>
      <c r="B2245" s="126"/>
      <c r="C2245" s="126"/>
      <c r="D2245" s="126"/>
      <c r="E2245" s="126" t="s">
        <v>740</v>
      </c>
      <c r="F2245" s="90">
        <v>12.003209666761069</v>
      </c>
      <c r="G2245" s="126" t="s">
        <v>741</v>
      </c>
      <c r="H2245" s="90">
        <v>13.43</v>
      </c>
      <c r="I2245" s="126" t="s">
        <v>742</v>
      </c>
      <c r="J2245" s="90">
        <v>25.43</v>
      </c>
    </row>
    <row r="2246" spans="1:10" x14ac:dyDescent="0.25">
      <c r="A2246" s="126"/>
      <c r="B2246" s="126"/>
      <c r="C2246" s="126"/>
      <c r="D2246" s="126"/>
      <c r="E2246" s="126" t="s">
        <v>743</v>
      </c>
      <c r="F2246" s="90">
        <v>38.619999999999997</v>
      </c>
      <c r="G2246" s="126"/>
      <c r="H2246" s="149" t="s">
        <v>744</v>
      </c>
      <c r="I2246" s="149"/>
      <c r="J2246" s="90">
        <v>228.51</v>
      </c>
    </row>
    <row r="2247" spans="1:10" ht="14.4" thickBot="1" x14ac:dyDescent="0.3">
      <c r="A2247" s="119"/>
      <c r="B2247" s="119"/>
      <c r="C2247" s="119"/>
      <c r="D2247" s="119"/>
      <c r="E2247" s="119"/>
      <c r="F2247" s="119"/>
      <c r="G2247" s="119" t="s">
        <v>745</v>
      </c>
      <c r="H2247" s="91">
        <v>128.66</v>
      </c>
      <c r="I2247" s="119" t="s">
        <v>746</v>
      </c>
      <c r="J2247" s="120">
        <v>29400.09</v>
      </c>
    </row>
    <row r="2248" spans="1:10" ht="14.4" thickTop="1" x14ac:dyDescent="0.25">
      <c r="A2248" s="4"/>
      <c r="B2248" s="4"/>
      <c r="C2248" s="4"/>
      <c r="D2248" s="4"/>
      <c r="E2248" s="4"/>
      <c r="F2248" s="4"/>
      <c r="G2248" s="4"/>
      <c r="H2248" s="4"/>
      <c r="I2248" s="4"/>
      <c r="J2248" s="4"/>
    </row>
    <row r="2249" spans="1:10" x14ac:dyDescent="0.25">
      <c r="A2249" s="117" t="s">
        <v>709</v>
      </c>
      <c r="B2249" s="97" t="s">
        <v>1</v>
      </c>
      <c r="C2249" s="117" t="s">
        <v>206</v>
      </c>
      <c r="D2249" s="117" t="s">
        <v>0</v>
      </c>
      <c r="E2249" s="141" t="s">
        <v>3</v>
      </c>
      <c r="F2249" s="141"/>
      <c r="G2249" s="98" t="s">
        <v>207</v>
      </c>
      <c r="H2249" s="97" t="s">
        <v>208</v>
      </c>
      <c r="I2249" s="97" t="s">
        <v>209</v>
      </c>
      <c r="J2249" s="97" t="s">
        <v>167</v>
      </c>
    </row>
    <row r="2250" spans="1:10" ht="39.6" x14ac:dyDescent="0.25">
      <c r="A2250" s="124" t="s">
        <v>717</v>
      </c>
      <c r="B2250" s="2" t="s">
        <v>713</v>
      </c>
      <c r="C2250" s="124" t="s">
        <v>251</v>
      </c>
      <c r="D2250" s="124" t="s">
        <v>714</v>
      </c>
      <c r="E2250" s="151" t="s">
        <v>753</v>
      </c>
      <c r="F2250" s="151"/>
      <c r="G2250" s="3" t="s">
        <v>2</v>
      </c>
      <c r="H2250" s="85">
        <v>1</v>
      </c>
      <c r="I2250" s="83">
        <v>96.58</v>
      </c>
      <c r="J2250" s="83">
        <v>96.58</v>
      </c>
    </row>
    <row r="2251" spans="1:10" ht="26.4" x14ac:dyDescent="0.25">
      <c r="A2251" s="125" t="s">
        <v>719</v>
      </c>
      <c r="B2251" s="86" t="s">
        <v>1221</v>
      </c>
      <c r="C2251" s="125" t="s">
        <v>251</v>
      </c>
      <c r="D2251" s="125" t="s">
        <v>1222</v>
      </c>
      <c r="E2251" s="152" t="s">
        <v>4</v>
      </c>
      <c r="F2251" s="152"/>
      <c r="G2251" s="87" t="s">
        <v>5</v>
      </c>
      <c r="H2251" s="88">
        <v>0.17269999999999999</v>
      </c>
      <c r="I2251" s="89">
        <v>16.489999999999998</v>
      </c>
      <c r="J2251" s="89">
        <v>2.84</v>
      </c>
    </row>
    <row r="2252" spans="1:10" ht="26.4" x14ac:dyDescent="0.25">
      <c r="A2252" s="125" t="s">
        <v>719</v>
      </c>
      <c r="B2252" s="86" t="s">
        <v>756</v>
      </c>
      <c r="C2252" s="125" t="s">
        <v>251</v>
      </c>
      <c r="D2252" s="125" t="s">
        <v>757</v>
      </c>
      <c r="E2252" s="152" t="s">
        <v>4</v>
      </c>
      <c r="F2252" s="152"/>
      <c r="G2252" s="87" t="s">
        <v>5</v>
      </c>
      <c r="H2252" s="88">
        <v>0.41439999999999999</v>
      </c>
      <c r="I2252" s="89">
        <v>21.06</v>
      </c>
      <c r="J2252" s="89">
        <v>8.7200000000000006</v>
      </c>
    </row>
    <row r="2253" spans="1:10" ht="39.6" x14ac:dyDescent="0.25">
      <c r="A2253" s="123" t="s">
        <v>758</v>
      </c>
      <c r="B2253" s="92" t="s">
        <v>1429</v>
      </c>
      <c r="C2253" s="123" t="s">
        <v>251</v>
      </c>
      <c r="D2253" s="123" t="s">
        <v>1430</v>
      </c>
      <c r="E2253" s="150" t="s">
        <v>10</v>
      </c>
      <c r="F2253" s="150"/>
      <c r="G2253" s="93" t="s">
        <v>2</v>
      </c>
      <c r="H2253" s="94">
        <v>1</v>
      </c>
      <c r="I2253" s="95">
        <v>85.02</v>
      </c>
      <c r="J2253" s="95">
        <v>85.02</v>
      </c>
    </row>
    <row r="2254" spans="1:10" x14ac:dyDescent="0.25">
      <c r="A2254" s="126"/>
      <c r="B2254" s="126"/>
      <c r="C2254" s="126"/>
      <c r="D2254" s="126"/>
      <c r="E2254" s="126" t="s">
        <v>740</v>
      </c>
      <c r="F2254" s="90">
        <v>3.879920702350609</v>
      </c>
      <c r="G2254" s="126" t="s">
        <v>741</v>
      </c>
      <c r="H2254" s="90">
        <v>4.34</v>
      </c>
      <c r="I2254" s="126" t="s">
        <v>742</v>
      </c>
      <c r="J2254" s="90">
        <v>8.2200000000000006</v>
      </c>
    </row>
    <row r="2255" spans="1:10" x14ac:dyDescent="0.25">
      <c r="A2255" s="126"/>
      <c r="B2255" s="126"/>
      <c r="C2255" s="126"/>
      <c r="D2255" s="126"/>
      <c r="E2255" s="126" t="s">
        <v>743</v>
      </c>
      <c r="F2255" s="90">
        <v>19.64</v>
      </c>
      <c r="G2255" s="126"/>
      <c r="H2255" s="149" t="s">
        <v>744</v>
      </c>
      <c r="I2255" s="149"/>
      <c r="J2255" s="90">
        <v>116.22</v>
      </c>
    </row>
    <row r="2256" spans="1:10" ht="14.4" thickBot="1" x14ac:dyDescent="0.3">
      <c r="A2256" s="119"/>
      <c r="B2256" s="119"/>
      <c r="C2256" s="119"/>
      <c r="D2256" s="119"/>
      <c r="E2256" s="119"/>
      <c r="F2256" s="119"/>
      <c r="G2256" s="119" t="s">
        <v>745</v>
      </c>
      <c r="H2256" s="91">
        <v>135</v>
      </c>
      <c r="I2256" s="119" t="s">
        <v>746</v>
      </c>
      <c r="J2256" s="120">
        <v>15689.7</v>
      </c>
    </row>
    <row r="2257" spans="1:10" ht="14.4" thickTop="1" x14ac:dyDescent="0.25">
      <c r="A2257" s="4"/>
      <c r="B2257" s="4"/>
      <c r="C2257" s="4"/>
      <c r="D2257" s="4"/>
      <c r="E2257" s="4"/>
      <c r="F2257" s="4"/>
      <c r="G2257" s="4"/>
      <c r="H2257" s="4"/>
      <c r="I2257" s="4"/>
      <c r="J2257" s="4"/>
    </row>
    <row r="2258" spans="1:10" x14ac:dyDescent="0.25">
      <c r="A2258" s="117" t="s">
        <v>712</v>
      </c>
      <c r="B2258" s="97" t="s">
        <v>1</v>
      </c>
      <c r="C2258" s="117" t="s">
        <v>206</v>
      </c>
      <c r="D2258" s="117" t="s">
        <v>0</v>
      </c>
      <c r="E2258" s="141" t="s">
        <v>3</v>
      </c>
      <c r="F2258" s="141"/>
      <c r="G2258" s="98" t="s">
        <v>207</v>
      </c>
      <c r="H2258" s="97" t="s">
        <v>208</v>
      </c>
      <c r="I2258" s="97" t="s">
        <v>209</v>
      </c>
      <c r="J2258" s="97" t="s">
        <v>167</v>
      </c>
    </row>
    <row r="2259" spans="1:10" ht="26.4" x14ac:dyDescent="0.25">
      <c r="A2259" s="124" t="s">
        <v>717</v>
      </c>
      <c r="B2259" s="2" t="s">
        <v>1350</v>
      </c>
      <c r="C2259" s="124" t="s">
        <v>213</v>
      </c>
      <c r="D2259" s="124" t="s">
        <v>1716</v>
      </c>
      <c r="E2259" s="151" t="s">
        <v>4</v>
      </c>
      <c r="F2259" s="151"/>
      <c r="G2259" s="3" t="s">
        <v>1717</v>
      </c>
      <c r="H2259" s="85">
        <v>1</v>
      </c>
      <c r="I2259" s="83">
        <v>35.44</v>
      </c>
      <c r="J2259" s="83">
        <v>35.44</v>
      </c>
    </row>
    <row r="2260" spans="1:10" ht="26.4" x14ac:dyDescent="0.25">
      <c r="A2260" s="125" t="s">
        <v>719</v>
      </c>
      <c r="B2260" s="86" t="s">
        <v>1796</v>
      </c>
      <c r="C2260" s="125" t="s">
        <v>251</v>
      </c>
      <c r="D2260" s="125" t="s">
        <v>1797</v>
      </c>
      <c r="E2260" s="152" t="s">
        <v>4</v>
      </c>
      <c r="F2260" s="152"/>
      <c r="G2260" s="87" t="s">
        <v>5</v>
      </c>
      <c r="H2260" s="88">
        <v>0.15</v>
      </c>
      <c r="I2260" s="89">
        <v>21.97</v>
      </c>
      <c r="J2260" s="89">
        <v>3.29</v>
      </c>
    </row>
    <row r="2261" spans="1:10" ht="26.4" x14ac:dyDescent="0.25">
      <c r="A2261" s="125" t="s">
        <v>719</v>
      </c>
      <c r="B2261" s="86" t="s">
        <v>1414</v>
      </c>
      <c r="C2261" s="125" t="s">
        <v>251</v>
      </c>
      <c r="D2261" s="125" t="s">
        <v>1415</v>
      </c>
      <c r="E2261" s="152" t="s">
        <v>4</v>
      </c>
      <c r="F2261" s="152"/>
      <c r="G2261" s="87" t="s">
        <v>5</v>
      </c>
      <c r="H2261" s="88">
        <v>0.1</v>
      </c>
      <c r="I2261" s="89">
        <v>19.399999999999999</v>
      </c>
      <c r="J2261" s="89">
        <v>1.94</v>
      </c>
    </row>
    <row r="2262" spans="1:10" ht="26.4" x14ac:dyDescent="0.25">
      <c r="A2262" s="123" t="s">
        <v>758</v>
      </c>
      <c r="B2262" s="92" t="s">
        <v>1798</v>
      </c>
      <c r="C2262" s="123" t="s">
        <v>251</v>
      </c>
      <c r="D2262" s="123" t="s">
        <v>1799</v>
      </c>
      <c r="E2262" s="150" t="s">
        <v>10</v>
      </c>
      <c r="F2262" s="150"/>
      <c r="G2262" s="93" t="s">
        <v>230</v>
      </c>
      <c r="H2262" s="94">
        <v>1</v>
      </c>
      <c r="I2262" s="95">
        <v>24.27</v>
      </c>
      <c r="J2262" s="95">
        <v>24.27</v>
      </c>
    </row>
    <row r="2263" spans="1:10" x14ac:dyDescent="0.25">
      <c r="A2263" s="123" t="s">
        <v>758</v>
      </c>
      <c r="B2263" s="92" t="s">
        <v>1800</v>
      </c>
      <c r="C2263" s="123" t="s">
        <v>251</v>
      </c>
      <c r="D2263" s="123" t="s">
        <v>1801</v>
      </c>
      <c r="E2263" s="150" t="s">
        <v>10</v>
      </c>
      <c r="F2263" s="150"/>
      <c r="G2263" s="93" t="s">
        <v>2</v>
      </c>
      <c r="H2263" s="94">
        <v>0.2</v>
      </c>
      <c r="I2263" s="95">
        <v>29.71</v>
      </c>
      <c r="J2263" s="95">
        <v>5.94</v>
      </c>
    </row>
    <row r="2264" spans="1:10" x14ac:dyDescent="0.25">
      <c r="A2264" s="126"/>
      <c r="B2264" s="126"/>
      <c r="C2264" s="126"/>
      <c r="D2264" s="126"/>
      <c r="E2264" s="126" t="s">
        <v>740</v>
      </c>
      <c r="F2264" s="90">
        <v>1.8030775040120834</v>
      </c>
      <c r="G2264" s="126" t="s">
        <v>741</v>
      </c>
      <c r="H2264" s="90">
        <v>2.02</v>
      </c>
      <c r="I2264" s="126" t="s">
        <v>742</v>
      </c>
      <c r="J2264" s="90">
        <v>3.82</v>
      </c>
    </row>
    <row r="2265" spans="1:10" x14ac:dyDescent="0.25">
      <c r="A2265" s="126"/>
      <c r="B2265" s="126"/>
      <c r="C2265" s="126"/>
      <c r="D2265" s="126"/>
      <c r="E2265" s="126" t="s">
        <v>743</v>
      </c>
      <c r="F2265" s="90">
        <v>7.2</v>
      </c>
      <c r="G2265" s="126"/>
      <c r="H2265" s="149" t="s">
        <v>744</v>
      </c>
      <c r="I2265" s="149"/>
      <c r="J2265" s="90">
        <v>42.64</v>
      </c>
    </row>
    <row r="2266" spans="1:10" ht="14.4" thickBot="1" x14ac:dyDescent="0.3">
      <c r="A2266" s="119"/>
      <c r="B2266" s="119"/>
      <c r="C2266" s="119"/>
      <c r="D2266" s="119"/>
      <c r="E2266" s="119"/>
      <c r="F2266" s="119"/>
      <c r="G2266" s="119" t="s">
        <v>745</v>
      </c>
      <c r="H2266" s="91">
        <v>204</v>
      </c>
      <c r="I2266" s="119" t="s">
        <v>746</v>
      </c>
      <c r="J2266" s="120">
        <v>8698.56</v>
      </c>
    </row>
    <row r="2267" spans="1:10" ht="14.4" thickTop="1" x14ac:dyDescent="0.25">
      <c r="A2267" s="4"/>
      <c r="B2267" s="4"/>
      <c r="C2267" s="4"/>
      <c r="D2267" s="4"/>
      <c r="E2267" s="4"/>
      <c r="F2267" s="4"/>
      <c r="G2267" s="4"/>
      <c r="H2267" s="4"/>
      <c r="I2267" s="4"/>
      <c r="J2267" s="4"/>
    </row>
    <row r="2268" spans="1:10" x14ac:dyDescent="0.25">
      <c r="A2268" s="117" t="s">
        <v>1715</v>
      </c>
      <c r="B2268" s="97" t="s">
        <v>1</v>
      </c>
      <c r="C2268" s="117" t="s">
        <v>206</v>
      </c>
      <c r="D2268" s="117" t="s">
        <v>0</v>
      </c>
      <c r="E2268" s="141" t="s">
        <v>3</v>
      </c>
      <c r="F2268" s="141"/>
      <c r="G2268" s="98" t="s">
        <v>207</v>
      </c>
      <c r="H2268" s="97" t="s">
        <v>208</v>
      </c>
      <c r="I2268" s="97" t="s">
        <v>209</v>
      </c>
      <c r="J2268" s="97" t="s">
        <v>167</v>
      </c>
    </row>
    <row r="2269" spans="1:10" ht="26.4" x14ac:dyDescent="0.25">
      <c r="A2269" s="124" t="s">
        <v>717</v>
      </c>
      <c r="B2269" s="2" t="s">
        <v>1975</v>
      </c>
      <c r="C2269" s="124" t="s">
        <v>213</v>
      </c>
      <c r="D2269" s="124" t="s">
        <v>1976</v>
      </c>
      <c r="E2269" s="151" t="s">
        <v>4</v>
      </c>
      <c r="F2269" s="151"/>
      <c r="G2269" s="3" t="s">
        <v>2</v>
      </c>
      <c r="H2269" s="85">
        <v>1</v>
      </c>
      <c r="I2269" s="83">
        <v>19705.23</v>
      </c>
      <c r="J2269" s="83">
        <v>19705.23</v>
      </c>
    </row>
    <row r="2270" spans="1:10" ht="39.6" x14ac:dyDescent="0.25">
      <c r="A2270" s="125" t="s">
        <v>719</v>
      </c>
      <c r="B2270" s="86" t="s">
        <v>2010</v>
      </c>
      <c r="C2270" s="125" t="s">
        <v>251</v>
      </c>
      <c r="D2270" s="125" t="s">
        <v>2011</v>
      </c>
      <c r="E2270" s="152" t="s">
        <v>754</v>
      </c>
      <c r="F2270" s="152"/>
      <c r="G2270" s="87" t="s">
        <v>301</v>
      </c>
      <c r="H2270" s="88">
        <v>226.05</v>
      </c>
      <c r="I2270" s="89">
        <v>13.39</v>
      </c>
      <c r="J2270" s="89">
        <v>3026.8</v>
      </c>
    </row>
    <row r="2271" spans="1:10" ht="39.6" x14ac:dyDescent="0.25">
      <c r="A2271" s="125" t="s">
        <v>719</v>
      </c>
      <c r="B2271" s="86" t="s">
        <v>2012</v>
      </c>
      <c r="C2271" s="125" t="s">
        <v>251</v>
      </c>
      <c r="D2271" s="125" t="s">
        <v>2013</v>
      </c>
      <c r="E2271" s="152" t="s">
        <v>754</v>
      </c>
      <c r="F2271" s="152"/>
      <c r="G2271" s="87" t="s">
        <v>301</v>
      </c>
      <c r="H2271" s="88">
        <v>139.38999999999999</v>
      </c>
      <c r="I2271" s="89">
        <v>16.399999999999999</v>
      </c>
      <c r="J2271" s="89">
        <v>2285.9899999999998</v>
      </c>
    </row>
    <row r="2272" spans="1:10" ht="39.6" x14ac:dyDescent="0.25">
      <c r="A2272" s="125" t="s">
        <v>719</v>
      </c>
      <c r="B2272" s="86" t="s">
        <v>2014</v>
      </c>
      <c r="C2272" s="125" t="s">
        <v>213</v>
      </c>
      <c r="D2272" s="125" t="s">
        <v>2015</v>
      </c>
      <c r="E2272" s="152" t="s">
        <v>754</v>
      </c>
      <c r="F2272" s="152"/>
      <c r="G2272" s="87" t="s">
        <v>261</v>
      </c>
      <c r="H2272" s="88">
        <v>7.26</v>
      </c>
      <c r="I2272" s="89">
        <v>564.97</v>
      </c>
      <c r="J2272" s="89">
        <v>4101.68</v>
      </c>
    </row>
    <row r="2273" spans="1:10" ht="39.6" x14ac:dyDescent="0.25">
      <c r="A2273" s="125" t="s">
        <v>719</v>
      </c>
      <c r="B2273" s="86" t="s">
        <v>2016</v>
      </c>
      <c r="C2273" s="125" t="s">
        <v>251</v>
      </c>
      <c r="D2273" s="125" t="s">
        <v>2017</v>
      </c>
      <c r="E2273" s="152" t="s">
        <v>754</v>
      </c>
      <c r="F2273" s="152"/>
      <c r="G2273" s="87" t="s">
        <v>301</v>
      </c>
      <c r="H2273" s="88">
        <v>17.7</v>
      </c>
      <c r="I2273" s="89">
        <v>15.72</v>
      </c>
      <c r="J2273" s="89">
        <v>278.24</v>
      </c>
    </row>
    <row r="2274" spans="1:10" ht="39.6" x14ac:dyDescent="0.25">
      <c r="A2274" s="125" t="s">
        <v>719</v>
      </c>
      <c r="B2274" s="86" t="s">
        <v>2018</v>
      </c>
      <c r="C2274" s="125" t="s">
        <v>251</v>
      </c>
      <c r="D2274" s="125" t="s">
        <v>2019</v>
      </c>
      <c r="E2274" s="152" t="s">
        <v>754</v>
      </c>
      <c r="F2274" s="152"/>
      <c r="G2274" s="87" t="s">
        <v>301</v>
      </c>
      <c r="H2274" s="88">
        <v>75.8</v>
      </c>
      <c r="I2274" s="89">
        <v>14.9</v>
      </c>
      <c r="J2274" s="89">
        <v>1129.42</v>
      </c>
    </row>
    <row r="2275" spans="1:10" ht="39.6" x14ac:dyDescent="0.25">
      <c r="A2275" s="125" t="s">
        <v>719</v>
      </c>
      <c r="B2275" s="86" t="s">
        <v>2020</v>
      </c>
      <c r="C2275" s="125" t="s">
        <v>251</v>
      </c>
      <c r="D2275" s="125" t="s">
        <v>2021</v>
      </c>
      <c r="E2275" s="152" t="s">
        <v>754</v>
      </c>
      <c r="F2275" s="152"/>
      <c r="G2275" s="87" t="s">
        <v>226</v>
      </c>
      <c r="H2275" s="88">
        <v>78.73</v>
      </c>
      <c r="I2275" s="89">
        <v>112.83</v>
      </c>
      <c r="J2275" s="89">
        <v>8883.1</v>
      </c>
    </row>
    <row r="2276" spans="1:10" x14ac:dyDescent="0.25">
      <c r="A2276" s="126"/>
      <c r="B2276" s="126"/>
      <c r="C2276" s="126"/>
      <c r="D2276" s="126"/>
      <c r="E2276" s="126" t="s">
        <v>740</v>
      </c>
      <c r="F2276" s="90">
        <v>2683.6920607948646</v>
      </c>
      <c r="G2276" s="126" t="s">
        <v>741</v>
      </c>
      <c r="H2276" s="90">
        <v>3001.98</v>
      </c>
      <c r="I2276" s="126" t="s">
        <v>742</v>
      </c>
      <c r="J2276" s="90">
        <v>5685.67</v>
      </c>
    </row>
    <row r="2277" spans="1:10" x14ac:dyDescent="0.25">
      <c r="A2277" s="126"/>
      <c r="B2277" s="126"/>
      <c r="C2277" s="126"/>
      <c r="D2277" s="126"/>
      <c r="E2277" s="126" t="s">
        <v>743</v>
      </c>
      <c r="F2277" s="90">
        <v>4008.04</v>
      </c>
      <c r="G2277" s="126"/>
      <c r="H2277" s="149" t="s">
        <v>744</v>
      </c>
      <c r="I2277" s="149"/>
      <c r="J2277" s="90">
        <v>23713.27</v>
      </c>
    </row>
    <row r="2278" spans="1:10" ht="14.4" thickBot="1" x14ac:dyDescent="0.3">
      <c r="A2278" s="119"/>
      <c r="B2278" s="119"/>
      <c r="C2278" s="119"/>
      <c r="D2278" s="119"/>
      <c r="E2278" s="119"/>
      <c r="F2278" s="119"/>
      <c r="G2278" s="119" t="s">
        <v>745</v>
      </c>
      <c r="H2278" s="91">
        <v>1</v>
      </c>
      <c r="I2278" s="119" t="s">
        <v>746</v>
      </c>
      <c r="J2278" s="120">
        <v>23713.27</v>
      </c>
    </row>
    <row r="2279" spans="1:10" ht="14.4" thickTop="1" x14ac:dyDescent="0.25">
      <c r="A2279" s="4"/>
      <c r="B2279" s="4"/>
      <c r="C2279" s="4"/>
      <c r="D2279" s="4"/>
      <c r="E2279" s="4"/>
      <c r="F2279" s="4"/>
      <c r="G2279" s="4"/>
      <c r="H2279" s="4"/>
      <c r="I2279" s="4"/>
      <c r="J2279" s="4"/>
    </row>
    <row r="2280" spans="1:10" x14ac:dyDescent="0.25">
      <c r="A2280" s="117" t="s">
        <v>2866</v>
      </c>
      <c r="B2280" s="97" t="s">
        <v>1</v>
      </c>
      <c r="C2280" s="117" t="s">
        <v>206</v>
      </c>
      <c r="D2280" s="117" t="s">
        <v>0</v>
      </c>
      <c r="E2280" s="141" t="s">
        <v>3</v>
      </c>
      <c r="F2280" s="141"/>
      <c r="G2280" s="98" t="s">
        <v>207</v>
      </c>
      <c r="H2280" s="97" t="s">
        <v>208</v>
      </c>
      <c r="I2280" s="97" t="s">
        <v>209</v>
      </c>
      <c r="J2280" s="97" t="s">
        <v>167</v>
      </c>
    </row>
    <row r="2281" spans="1:10" ht="52.8" x14ac:dyDescent="0.25">
      <c r="A2281" s="124" t="s">
        <v>717</v>
      </c>
      <c r="B2281" s="2" t="s">
        <v>2867</v>
      </c>
      <c r="C2281" s="124" t="s">
        <v>213</v>
      </c>
      <c r="D2281" s="124" t="s">
        <v>2868</v>
      </c>
      <c r="E2281" s="151">
        <v>126</v>
      </c>
      <c r="F2281" s="151"/>
      <c r="G2281" s="3" t="s">
        <v>226</v>
      </c>
      <c r="H2281" s="85">
        <v>1</v>
      </c>
      <c r="I2281" s="83">
        <v>635.87</v>
      </c>
      <c r="J2281" s="83">
        <v>635.87</v>
      </c>
    </row>
    <row r="2282" spans="1:10" ht="52.8" x14ac:dyDescent="0.25">
      <c r="A2282" s="123" t="s">
        <v>758</v>
      </c>
      <c r="B2282" s="92" t="s">
        <v>2869</v>
      </c>
      <c r="C2282" s="123" t="s">
        <v>770</v>
      </c>
      <c r="D2282" s="123" t="s">
        <v>2868</v>
      </c>
      <c r="E2282" s="150" t="s">
        <v>787</v>
      </c>
      <c r="F2282" s="150"/>
      <c r="G2282" s="93" t="s">
        <v>226</v>
      </c>
      <c r="H2282" s="94">
        <v>1</v>
      </c>
      <c r="I2282" s="95">
        <v>635.87</v>
      </c>
      <c r="J2282" s="95">
        <v>635.87</v>
      </c>
    </row>
    <row r="2283" spans="1:10" x14ac:dyDescent="0.25">
      <c r="A2283" s="126"/>
      <c r="B2283" s="126"/>
      <c r="C2283" s="126"/>
      <c r="D2283" s="126"/>
      <c r="E2283" s="126" t="s">
        <v>740</v>
      </c>
      <c r="F2283" s="90">
        <v>0</v>
      </c>
      <c r="G2283" s="126" t="s">
        <v>741</v>
      </c>
      <c r="H2283" s="90">
        <v>0</v>
      </c>
      <c r="I2283" s="126" t="s">
        <v>742</v>
      </c>
      <c r="J2283" s="90">
        <v>0</v>
      </c>
    </row>
    <row r="2284" spans="1:10" x14ac:dyDescent="0.25">
      <c r="A2284" s="126"/>
      <c r="B2284" s="126"/>
      <c r="C2284" s="126"/>
      <c r="D2284" s="126"/>
      <c r="E2284" s="126" t="s">
        <v>743</v>
      </c>
      <c r="F2284" s="90">
        <v>129.33000000000001</v>
      </c>
      <c r="G2284" s="126"/>
      <c r="H2284" s="149" t="s">
        <v>744</v>
      </c>
      <c r="I2284" s="149"/>
      <c r="J2284" s="90">
        <v>765.2</v>
      </c>
    </row>
    <row r="2285" spans="1:10" ht="14.4" thickBot="1" x14ac:dyDescent="0.3">
      <c r="A2285" s="119"/>
      <c r="B2285" s="119"/>
      <c r="C2285" s="119"/>
      <c r="D2285" s="119"/>
      <c r="E2285" s="119"/>
      <c r="F2285" s="119"/>
      <c r="G2285" s="119" t="s">
        <v>745</v>
      </c>
      <c r="H2285" s="91">
        <v>38.340000000000003</v>
      </c>
      <c r="I2285" s="119" t="s">
        <v>746</v>
      </c>
      <c r="J2285" s="120">
        <v>29337.759999999998</v>
      </c>
    </row>
    <row r="2286" spans="1:10" ht="14.4" thickTop="1" x14ac:dyDescent="0.25">
      <c r="A2286" s="4"/>
      <c r="B2286" s="4"/>
      <c r="C2286" s="4"/>
      <c r="D2286" s="4"/>
      <c r="E2286" s="4"/>
      <c r="F2286" s="4"/>
      <c r="G2286" s="4"/>
      <c r="H2286" s="4"/>
      <c r="I2286" s="4"/>
      <c r="J2286" s="4"/>
    </row>
    <row r="2287" spans="1:10" x14ac:dyDescent="0.25">
      <c r="A2287" s="116" t="s">
        <v>203</v>
      </c>
      <c r="B2287" s="116"/>
      <c r="C2287" s="116"/>
      <c r="D2287" s="116" t="s">
        <v>204</v>
      </c>
      <c r="E2287" s="116"/>
      <c r="F2287" s="138"/>
      <c r="G2287" s="138"/>
      <c r="H2287" s="82"/>
      <c r="I2287" s="116"/>
      <c r="J2287" s="80">
        <v>47471.199999999997</v>
      </c>
    </row>
    <row r="2288" spans="1:10" x14ac:dyDescent="0.25">
      <c r="A2288" s="117" t="s">
        <v>715</v>
      </c>
      <c r="B2288" s="97" t="s">
        <v>1</v>
      </c>
      <c r="C2288" s="117" t="s">
        <v>206</v>
      </c>
      <c r="D2288" s="117" t="s">
        <v>0</v>
      </c>
      <c r="E2288" s="141" t="s">
        <v>3</v>
      </c>
      <c r="F2288" s="141"/>
      <c r="G2288" s="98" t="s">
        <v>207</v>
      </c>
      <c r="H2288" s="97" t="s">
        <v>208</v>
      </c>
      <c r="I2288" s="97" t="s">
        <v>209</v>
      </c>
      <c r="J2288" s="97" t="s">
        <v>167</v>
      </c>
    </row>
    <row r="2289" spans="1:10" ht="26.4" x14ac:dyDescent="0.25">
      <c r="A2289" s="124" t="s">
        <v>717</v>
      </c>
      <c r="B2289" s="2" t="s">
        <v>1977</v>
      </c>
      <c r="C2289" s="124" t="s">
        <v>213</v>
      </c>
      <c r="D2289" s="124" t="s">
        <v>1978</v>
      </c>
      <c r="E2289" s="151" t="s">
        <v>1315</v>
      </c>
      <c r="F2289" s="151"/>
      <c r="G2289" s="3" t="s">
        <v>218</v>
      </c>
      <c r="H2289" s="85">
        <v>1</v>
      </c>
      <c r="I2289" s="83">
        <v>39447.57</v>
      </c>
      <c r="J2289" s="83">
        <v>39447.57</v>
      </c>
    </row>
    <row r="2290" spans="1:10" ht="26.4" x14ac:dyDescent="0.25">
      <c r="A2290" s="125" t="s">
        <v>719</v>
      </c>
      <c r="B2290" s="86" t="s">
        <v>1291</v>
      </c>
      <c r="C2290" s="125" t="s">
        <v>251</v>
      </c>
      <c r="D2290" s="125" t="s">
        <v>1292</v>
      </c>
      <c r="E2290" s="152" t="s">
        <v>753</v>
      </c>
      <c r="F2290" s="152"/>
      <c r="G2290" s="87" t="s">
        <v>2</v>
      </c>
      <c r="H2290" s="88">
        <v>30</v>
      </c>
      <c r="I2290" s="89">
        <v>117.18</v>
      </c>
      <c r="J2290" s="89">
        <v>3515.4</v>
      </c>
    </row>
    <row r="2291" spans="1:10" ht="26.4" x14ac:dyDescent="0.25">
      <c r="A2291" s="125" t="s">
        <v>719</v>
      </c>
      <c r="B2291" s="86" t="s">
        <v>1433</v>
      </c>
      <c r="C2291" s="125" t="s">
        <v>251</v>
      </c>
      <c r="D2291" s="125" t="s">
        <v>1434</v>
      </c>
      <c r="E2291" s="152" t="s">
        <v>753</v>
      </c>
      <c r="F2291" s="152"/>
      <c r="G2291" s="87" t="s">
        <v>230</v>
      </c>
      <c r="H2291" s="88">
        <v>460</v>
      </c>
      <c r="I2291" s="89">
        <v>65.16</v>
      </c>
      <c r="J2291" s="89">
        <v>29973.599999999999</v>
      </c>
    </row>
    <row r="2292" spans="1:10" ht="26.4" x14ac:dyDescent="0.25">
      <c r="A2292" s="125" t="s">
        <v>719</v>
      </c>
      <c r="B2292" s="86" t="s">
        <v>1435</v>
      </c>
      <c r="C2292" s="125" t="s">
        <v>251</v>
      </c>
      <c r="D2292" s="125" t="s">
        <v>1436</v>
      </c>
      <c r="E2292" s="152" t="s">
        <v>753</v>
      </c>
      <c r="F2292" s="152"/>
      <c r="G2292" s="87" t="s">
        <v>230</v>
      </c>
      <c r="H2292" s="88">
        <v>30.36</v>
      </c>
      <c r="I2292" s="89">
        <v>86.07</v>
      </c>
      <c r="J2292" s="89">
        <v>2613.08</v>
      </c>
    </row>
    <row r="2293" spans="1:10" ht="26.4" x14ac:dyDescent="0.25">
      <c r="A2293" s="125" t="s">
        <v>719</v>
      </c>
      <c r="B2293" s="86" t="s">
        <v>756</v>
      </c>
      <c r="C2293" s="125" t="s">
        <v>251</v>
      </c>
      <c r="D2293" s="125" t="s">
        <v>757</v>
      </c>
      <c r="E2293" s="152" t="s">
        <v>4</v>
      </c>
      <c r="F2293" s="152"/>
      <c r="G2293" s="87" t="s">
        <v>5</v>
      </c>
      <c r="H2293" s="88">
        <v>12.54</v>
      </c>
      <c r="I2293" s="89">
        <v>21.06</v>
      </c>
      <c r="J2293" s="89">
        <v>264.08999999999997</v>
      </c>
    </row>
    <row r="2294" spans="1:10" ht="39.6" x14ac:dyDescent="0.25">
      <c r="A2294" s="123" t="s">
        <v>758</v>
      </c>
      <c r="B2294" s="92" t="s">
        <v>1437</v>
      </c>
      <c r="C2294" s="123" t="s">
        <v>251</v>
      </c>
      <c r="D2294" s="123" t="s">
        <v>1438</v>
      </c>
      <c r="E2294" s="150" t="s">
        <v>10</v>
      </c>
      <c r="F2294" s="150"/>
      <c r="G2294" s="93" t="s">
        <v>2</v>
      </c>
      <c r="H2294" s="94">
        <v>1</v>
      </c>
      <c r="I2294" s="95">
        <v>107.02</v>
      </c>
      <c r="J2294" s="95">
        <v>107.02</v>
      </c>
    </row>
    <row r="2295" spans="1:10" ht="26.4" x14ac:dyDescent="0.25">
      <c r="A2295" s="123" t="s">
        <v>758</v>
      </c>
      <c r="B2295" s="92" t="s">
        <v>1439</v>
      </c>
      <c r="C2295" s="123" t="s">
        <v>251</v>
      </c>
      <c r="D2295" s="123" t="s">
        <v>1440</v>
      </c>
      <c r="E2295" s="150" t="s">
        <v>10</v>
      </c>
      <c r="F2295" s="150"/>
      <c r="G2295" s="93" t="s">
        <v>301</v>
      </c>
      <c r="H2295" s="94">
        <v>12.08</v>
      </c>
      <c r="I2295" s="95">
        <v>10.37</v>
      </c>
      <c r="J2295" s="95">
        <v>125.26</v>
      </c>
    </row>
    <row r="2296" spans="1:10" ht="26.4" x14ac:dyDescent="0.25">
      <c r="A2296" s="123" t="s">
        <v>758</v>
      </c>
      <c r="B2296" s="92" t="s">
        <v>1441</v>
      </c>
      <c r="C2296" s="123" t="s">
        <v>251</v>
      </c>
      <c r="D2296" s="123" t="s">
        <v>1442</v>
      </c>
      <c r="E2296" s="150" t="s">
        <v>10</v>
      </c>
      <c r="F2296" s="150"/>
      <c r="G2296" s="93" t="s">
        <v>2</v>
      </c>
      <c r="H2296" s="94">
        <v>18</v>
      </c>
      <c r="I2296" s="95">
        <v>6.97</v>
      </c>
      <c r="J2296" s="95">
        <v>125.46</v>
      </c>
    </row>
    <row r="2297" spans="1:10" x14ac:dyDescent="0.25">
      <c r="A2297" s="123" t="s">
        <v>758</v>
      </c>
      <c r="B2297" s="92" t="s">
        <v>1443</v>
      </c>
      <c r="C2297" s="123" t="s">
        <v>770</v>
      </c>
      <c r="D2297" s="123" t="s">
        <v>1444</v>
      </c>
      <c r="E2297" s="150" t="s">
        <v>10</v>
      </c>
      <c r="F2297" s="150"/>
      <c r="G2297" s="93" t="s">
        <v>546</v>
      </c>
      <c r="H2297" s="94">
        <v>18</v>
      </c>
      <c r="I2297" s="95">
        <v>109.87</v>
      </c>
      <c r="J2297" s="95">
        <v>1977.66</v>
      </c>
    </row>
    <row r="2298" spans="1:10" ht="26.4" x14ac:dyDescent="0.25">
      <c r="A2298" s="123" t="s">
        <v>758</v>
      </c>
      <c r="B2298" s="92" t="s">
        <v>1445</v>
      </c>
      <c r="C2298" s="123" t="s">
        <v>770</v>
      </c>
      <c r="D2298" s="123" t="s">
        <v>1446</v>
      </c>
      <c r="E2298" s="150" t="s">
        <v>10</v>
      </c>
      <c r="F2298" s="150"/>
      <c r="G2298" s="93" t="s">
        <v>546</v>
      </c>
      <c r="H2298" s="94">
        <v>18</v>
      </c>
      <c r="I2298" s="95">
        <v>25.15</v>
      </c>
      <c r="J2298" s="95">
        <v>452.7</v>
      </c>
    </row>
    <row r="2299" spans="1:10" ht="26.4" x14ac:dyDescent="0.25">
      <c r="A2299" s="123" t="s">
        <v>758</v>
      </c>
      <c r="B2299" s="92" t="s">
        <v>1447</v>
      </c>
      <c r="C2299" s="123" t="s">
        <v>770</v>
      </c>
      <c r="D2299" s="123" t="s">
        <v>1448</v>
      </c>
      <c r="E2299" s="150" t="s">
        <v>10</v>
      </c>
      <c r="F2299" s="150"/>
      <c r="G2299" s="93" t="s">
        <v>546</v>
      </c>
      <c r="H2299" s="94">
        <v>1</v>
      </c>
      <c r="I2299" s="95">
        <v>293.3</v>
      </c>
      <c r="J2299" s="95">
        <v>293.3</v>
      </c>
    </row>
    <row r="2300" spans="1:10" x14ac:dyDescent="0.25">
      <c r="A2300" s="126"/>
      <c r="B2300" s="126"/>
      <c r="C2300" s="126"/>
      <c r="D2300" s="126"/>
      <c r="E2300" s="126" t="s">
        <v>740</v>
      </c>
      <c r="F2300" s="90">
        <v>2752.1240441801187</v>
      </c>
      <c r="G2300" s="126" t="s">
        <v>741</v>
      </c>
      <c r="H2300" s="90">
        <v>3078.53</v>
      </c>
      <c r="I2300" s="126" t="s">
        <v>742</v>
      </c>
      <c r="J2300" s="90">
        <v>5830.65</v>
      </c>
    </row>
    <row r="2301" spans="1:10" x14ac:dyDescent="0.25">
      <c r="A2301" s="126"/>
      <c r="B2301" s="126"/>
      <c r="C2301" s="126"/>
      <c r="D2301" s="126"/>
      <c r="E2301" s="126" t="s">
        <v>743</v>
      </c>
      <c r="F2301" s="90">
        <v>8023.63</v>
      </c>
      <c r="G2301" s="126"/>
      <c r="H2301" s="149" t="s">
        <v>744</v>
      </c>
      <c r="I2301" s="149"/>
      <c r="J2301" s="90">
        <v>47471.199999999997</v>
      </c>
    </row>
    <row r="2302" spans="1:10" ht="14.4" thickBot="1" x14ac:dyDescent="0.3">
      <c r="A2302" s="119"/>
      <c r="B2302" s="119"/>
      <c r="C2302" s="119"/>
      <c r="D2302" s="119"/>
      <c r="E2302" s="119"/>
      <c r="F2302" s="119"/>
      <c r="G2302" s="119" t="s">
        <v>745</v>
      </c>
      <c r="H2302" s="91">
        <v>1</v>
      </c>
      <c r="I2302" s="119" t="s">
        <v>746</v>
      </c>
      <c r="J2302" s="120">
        <v>47471.199999999997</v>
      </c>
    </row>
    <row r="2303" spans="1:10" ht="14.4" thickTop="1" x14ac:dyDescent="0.25">
      <c r="A2303" s="4"/>
      <c r="B2303" s="4"/>
      <c r="C2303" s="4"/>
      <c r="D2303" s="4"/>
      <c r="E2303" s="4"/>
      <c r="F2303" s="4"/>
      <c r="G2303" s="4"/>
      <c r="H2303" s="4"/>
      <c r="I2303" s="4"/>
      <c r="J2303" s="4"/>
    </row>
    <row r="2304" spans="1:10" x14ac:dyDescent="0.25">
      <c r="A2304" s="121"/>
      <c r="B2304" s="121"/>
      <c r="C2304" s="121"/>
      <c r="D2304" s="121"/>
      <c r="E2304" s="121"/>
      <c r="F2304" s="121"/>
      <c r="G2304" s="121"/>
      <c r="H2304" s="121"/>
      <c r="I2304" s="121"/>
      <c r="J2304" s="121"/>
    </row>
    <row r="2305" spans="1:10" x14ac:dyDescent="0.25">
      <c r="A2305" s="143"/>
      <c r="B2305" s="143"/>
      <c r="C2305" s="143"/>
      <c r="D2305" s="127"/>
      <c r="E2305" s="119"/>
      <c r="F2305" s="142" t="s">
        <v>1622</v>
      </c>
      <c r="G2305" s="143"/>
      <c r="H2305" s="144">
        <v>3028546.62</v>
      </c>
      <c r="I2305" s="143"/>
      <c r="J2305" s="143"/>
    </row>
    <row r="2306" spans="1:10" x14ac:dyDescent="0.25">
      <c r="A2306" s="143"/>
      <c r="B2306" s="143"/>
      <c r="C2306" s="143"/>
      <c r="D2306" s="127"/>
      <c r="E2306" s="119"/>
      <c r="F2306" s="142" t="s">
        <v>1623</v>
      </c>
      <c r="G2306" s="143"/>
      <c r="H2306" s="144">
        <v>615538.11</v>
      </c>
      <c r="I2306" s="143"/>
      <c r="J2306" s="143"/>
    </row>
    <row r="2307" spans="1:10" x14ac:dyDescent="0.25">
      <c r="A2307" s="143"/>
      <c r="B2307" s="143"/>
      <c r="C2307" s="143"/>
      <c r="D2307" s="127"/>
      <c r="E2307" s="119"/>
      <c r="F2307" s="142" t="s">
        <v>205</v>
      </c>
      <c r="G2307" s="143"/>
      <c r="H2307" s="144">
        <v>3644084.73</v>
      </c>
      <c r="I2307" s="143"/>
      <c r="J2307" s="143"/>
    </row>
    <row r="2308" spans="1:10" x14ac:dyDescent="0.25">
      <c r="A2308" s="128"/>
      <c r="B2308" s="128"/>
      <c r="C2308" s="128"/>
      <c r="D2308" s="128"/>
      <c r="E2308" s="128"/>
      <c r="F2308" s="128"/>
      <c r="G2308" s="128"/>
      <c r="H2308" s="128"/>
      <c r="I2308" s="128"/>
      <c r="J2308" s="128"/>
    </row>
    <row r="2309" spans="1:10" x14ac:dyDescent="0.25">
      <c r="A2309" s="146" t="s">
        <v>2404</v>
      </c>
      <c r="B2309" s="140"/>
      <c r="C2309" s="140"/>
      <c r="D2309" s="140"/>
      <c r="E2309" s="140"/>
      <c r="F2309" s="140"/>
      <c r="G2309" s="140"/>
      <c r="H2309" s="140"/>
      <c r="I2309" s="140"/>
      <c r="J2309" s="140"/>
    </row>
    <row r="2310" spans="1:10" x14ac:dyDescent="0.25">
      <c r="A2310" s="137"/>
      <c r="B2310" s="137"/>
      <c r="C2310" s="137"/>
      <c r="D2310" s="137"/>
      <c r="E2310" s="137"/>
      <c r="F2310" s="137"/>
      <c r="G2310" s="137"/>
      <c r="H2310" s="137"/>
      <c r="I2310" s="137"/>
      <c r="J2310" s="137"/>
    </row>
    <row r="2311" spans="1:10" x14ac:dyDescent="0.25">
      <c r="A2311" s="137"/>
      <c r="B2311" s="137"/>
      <c r="C2311" s="137"/>
      <c r="D2311" s="137"/>
      <c r="E2311" s="137"/>
      <c r="F2311" s="137"/>
      <c r="G2311" s="137"/>
      <c r="H2311" s="137"/>
      <c r="I2311" s="137"/>
      <c r="J2311" s="137"/>
    </row>
  </sheetData>
  <mergeCells count="1686">
    <mergeCell ref="E2297:F2297"/>
    <mergeCell ref="E2298:F2298"/>
    <mergeCell ref="A2305:C2305"/>
    <mergeCell ref="F2305:G2305"/>
    <mergeCell ref="H2305:J2305"/>
    <mergeCell ref="A2306:C2306"/>
    <mergeCell ref="F2306:G2306"/>
    <mergeCell ref="H2306:J2306"/>
    <mergeCell ref="H2277:I2277"/>
    <mergeCell ref="E2282:F2282"/>
    <mergeCell ref="A2:J2"/>
    <mergeCell ref="A2310:J2311"/>
    <mergeCell ref="E2288:F2288"/>
    <mergeCell ref="E2289:F2289"/>
    <mergeCell ref="E2290:F2290"/>
    <mergeCell ref="E2291:F2291"/>
    <mergeCell ref="E2262:F2262"/>
    <mergeCell ref="E2268:F2268"/>
    <mergeCell ref="E2269:F2269"/>
    <mergeCell ref="E2270:F2270"/>
    <mergeCell ref="E2271:F2271"/>
    <mergeCell ref="E2272:F2272"/>
    <mergeCell ref="E2273:F2273"/>
    <mergeCell ref="E2274:F2274"/>
    <mergeCell ref="E2280:F2280"/>
    <mergeCell ref="E2281:F2281"/>
    <mergeCell ref="E2239:F2239"/>
    <mergeCell ref="E2240:F2240"/>
    <mergeCell ref="E2241:F2241"/>
    <mergeCell ref="E2242:F2242"/>
    <mergeCell ref="E2243:F2243"/>
    <mergeCell ref="E2249:F2249"/>
    <mergeCell ref="E2250:F2250"/>
    <mergeCell ref="E2251:F2251"/>
    <mergeCell ref="E2252:F2252"/>
    <mergeCell ref="E2292:F2292"/>
    <mergeCell ref="E2293:F2293"/>
    <mergeCell ref="E2294:F2294"/>
    <mergeCell ref="E2295:F2295"/>
    <mergeCell ref="E2296:F2296"/>
    <mergeCell ref="E2260:F2260"/>
    <mergeCell ref="E2261:F2261"/>
    <mergeCell ref="E2217:F2217"/>
    <mergeCell ref="E2218:F2218"/>
    <mergeCell ref="E2219:F2219"/>
    <mergeCell ref="E2220:F2220"/>
    <mergeCell ref="E2226:F2226"/>
    <mergeCell ref="E2227:F2227"/>
    <mergeCell ref="E2228:F2228"/>
    <mergeCell ref="E2229:F2229"/>
    <mergeCell ref="E2235:F2235"/>
    <mergeCell ref="E2236:F2236"/>
    <mergeCell ref="E2237:F2237"/>
    <mergeCell ref="E2238:F2238"/>
    <mergeCell ref="E2263:F2263"/>
    <mergeCell ref="H2265:I2265"/>
    <mergeCell ref="E2275:F2275"/>
    <mergeCell ref="E2188:F2188"/>
    <mergeCell ref="E2197:F2197"/>
    <mergeCell ref="E2198:F2198"/>
    <mergeCell ref="E2199:F2199"/>
    <mergeCell ref="E2171:F2171"/>
    <mergeCell ref="E2172:F2172"/>
    <mergeCell ref="E2173:F2173"/>
    <mergeCell ref="E2174:F2174"/>
    <mergeCell ref="E2149:F2149"/>
    <mergeCell ref="E2157:F2157"/>
    <mergeCell ref="E2158:F2158"/>
    <mergeCell ref="E2163:F2163"/>
    <mergeCell ref="E2164:F2164"/>
    <mergeCell ref="E2165:F2165"/>
    <mergeCell ref="E2150:F2150"/>
    <mergeCell ref="E2258:F2258"/>
    <mergeCell ref="E2259:F2259"/>
    <mergeCell ref="E2035:F2035"/>
    <mergeCell ref="H2037:I2037"/>
    <mergeCell ref="E2041:F2041"/>
    <mergeCell ref="E2042:F2042"/>
    <mergeCell ref="E2043:F2043"/>
    <mergeCell ref="H2045:I2045"/>
    <mergeCell ref="F2048:G2048"/>
    <mergeCell ref="E2050:F2050"/>
    <mergeCell ref="E2051:F2051"/>
    <mergeCell ref="E2052:F2052"/>
    <mergeCell ref="E2053:F2053"/>
    <mergeCell ref="H2055:I2055"/>
    <mergeCell ref="E2059:F2059"/>
    <mergeCell ref="E2060:F2060"/>
    <mergeCell ref="E2061:F2061"/>
    <mergeCell ref="E2062:F2062"/>
    <mergeCell ref="H2064:I2064"/>
    <mergeCell ref="E1985:F1985"/>
    <mergeCell ref="H1987:I1987"/>
    <mergeCell ref="H2004:I2004"/>
    <mergeCell ref="E2007:F2007"/>
    <mergeCell ref="H2013:I2013"/>
    <mergeCell ref="E2016:F2016"/>
    <mergeCell ref="E1981:F1981"/>
    <mergeCell ref="E1982:F1982"/>
    <mergeCell ref="E1990:F1990"/>
    <mergeCell ref="E1991:F1991"/>
    <mergeCell ref="E1992:F1992"/>
    <mergeCell ref="H1995:I1995"/>
    <mergeCell ref="E1999:F1999"/>
    <mergeCell ref="E2000:F2000"/>
    <mergeCell ref="E2001:F2001"/>
    <mergeCell ref="E2002:F2002"/>
    <mergeCell ref="E2008:F2008"/>
    <mergeCell ref="E2009:F2009"/>
    <mergeCell ref="E2010:F2010"/>
    <mergeCell ref="E2011:F2011"/>
    <mergeCell ref="E1983:F1983"/>
    <mergeCell ref="E1984:F1984"/>
    <mergeCell ref="E1993:F1993"/>
    <mergeCell ref="E1998:F1998"/>
    <mergeCell ref="E1894:F1894"/>
    <mergeCell ref="E1895:F1895"/>
    <mergeCell ref="E1896:F1896"/>
    <mergeCell ref="H1907:I1907"/>
    <mergeCell ref="E1910:F1910"/>
    <mergeCell ref="E1911:F1911"/>
    <mergeCell ref="H1916:I1916"/>
    <mergeCell ref="E1919:F1919"/>
    <mergeCell ref="F1938:G1938"/>
    <mergeCell ref="H1945:I1945"/>
    <mergeCell ref="E1902:F1902"/>
    <mergeCell ref="E1903:F1903"/>
    <mergeCell ref="E1904:F1904"/>
    <mergeCell ref="E1912:F1912"/>
    <mergeCell ref="E1913:F1913"/>
    <mergeCell ref="E1920:F1920"/>
    <mergeCell ref="E1921:F1921"/>
    <mergeCell ref="E1922:F1922"/>
    <mergeCell ref="H1926:I1926"/>
    <mergeCell ref="E1933:F1933"/>
    <mergeCell ref="H1935:I1935"/>
    <mergeCell ref="E1943:F1943"/>
    <mergeCell ref="E1929:F1929"/>
    <mergeCell ref="E1930:F1930"/>
    <mergeCell ref="E1931:F1931"/>
    <mergeCell ref="E1471:F1471"/>
    <mergeCell ref="E1683:F1683"/>
    <mergeCell ref="H1688:I1688"/>
    <mergeCell ref="E1691:F1691"/>
    <mergeCell ref="E1692:F1692"/>
    <mergeCell ref="H1696:I1696"/>
    <mergeCell ref="E1699:F1699"/>
    <mergeCell ref="E1700:F1700"/>
    <mergeCell ref="E1701:F1701"/>
    <mergeCell ref="E1702:F1702"/>
    <mergeCell ref="H1706:I1706"/>
    <mergeCell ref="E1694:F1694"/>
    <mergeCell ref="E1703:F1703"/>
    <mergeCell ref="E1704:F1704"/>
    <mergeCell ref="E1645:F1645"/>
    <mergeCell ref="E1646:F1646"/>
    <mergeCell ref="E1647:F1647"/>
    <mergeCell ref="H1652:I1652"/>
    <mergeCell ref="E1655:F1655"/>
    <mergeCell ref="H1662:I1662"/>
    <mergeCell ref="H1672:I1672"/>
    <mergeCell ref="H1680:I1680"/>
    <mergeCell ref="E1615:F1615"/>
    <mergeCell ref="E1622:F1622"/>
    <mergeCell ref="E1623:F1623"/>
    <mergeCell ref="E1593:F1593"/>
    <mergeCell ref="H1377:I1377"/>
    <mergeCell ref="E1380:F1380"/>
    <mergeCell ref="E1387:F1387"/>
    <mergeCell ref="H1389:I1389"/>
    <mergeCell ref="H1411:I1411"/>
    <mergeCell ref="E1414:F1414"/>
    <mergeCell ref="E1415:F1415"/>
    <mergeCell ref="E1416:F1416"/>
    <mergeCell ref="H1423:I1423"/>
    <mergeCell ref="E1427:F1427"/>
    <mergeCell ref="E1428:F1428"/>
    <mergeCell ref="E1429:F1429"/>
    <mergeCell ref="H1434:I1434"/>
    <mergeCell ref="E1438:F1438"/>
    <mergeCell ref="E1439:F1439"/>
    <mergeCell ref="E1440:F1440"/>
    <mergeCell ref="E1441:F1441"/>
    <mergeCell ref="E1432:F1432"/>
    <mergeCell ref="H1400:I1400"/>
    <mergeCell ref="E1426:F1426"/>
    <mergeCell ref="E1417:F1417"/>
    <mergeCell ref="E1418:F1418"/>
    <mergeCell ref="E1419:F1419"/>
    <mergeCell ref="E1420:F1420"/>
    <mergeCell ref="E1403:F1403"/>
    <mergeCell ref="E1404:F1404"/>
    <mergeCell ref="E1409:F1409"/>
    <mergeCell ref="E1394:F1394"/>
    <mergeCell ref="E1395:F1395"/>
    <mergeCell ref="E1396:F1396"/>
    <mergeCell ref="E1397:F1397"/>
    <mergeCell ref="E1405:F1405"/>
    <mergeCell ref="E1323:F1323"/>
    <mergeCell ref="E1324:F1324"/>
    <mergeCell ref="H1331:I1331"/>
    <mergeCell ref="E1334:F1334"/>
    <mergeCell ref="E1335:F1335"/>
    <mergeCell ref="H1341:I1341"/>
    <mergeCell ref="E1344:F1344"/>
    <mergeCell ref="E1345:F1345"/>
    <mergeCell ref="E1346:F1346"/>
    <mergeCell ref="E1347:F1347"/>
    <mergeCell ref="H1353:I1353"/>
    <mergeCell ref="E1356:F1356"/>
    <mergeCell ref="E1357:F1357"/>
    <mergeCell ref="E1358:F1358"/>
    <mergeCell ref="H1365:I1365"/>
    <mergeCell ref="F1368:G1368"/>
    <mergeCell ref="E1369:F1369"/>
    <mergeCell ref="E1262:F1262"/>
    <mergeCell ref="E1263:F1263"/>
    <mergeCell ref="E1264:F1264"/>
    <mergeCell ref="E1265:F1265"/>
    <mergeCell ref="H1267:I1267"/>
    <mergeCell ref="E1274:F1274"/>
    <mergeCell ref="E1275:F1275"/>
    <mergeCell ref="E1276:F1276"/>
    <mergeCell ref="E1277:F1277"/>
    <mergeCell ref="H1279:I1279"/>
    <mergeCell ref="E1286:F1286"/>
    <mergeCell ref="E1287:F1287"/>
    <mergeCell ref="H1309:I1309"/>
    <mergeCell ref="E1312:F1312"/>
    <mergeCell ref="E1313:F1313"/>
    <mergeCell ref="H1319:I1319"/>
    <mergeCell ref="E1322:F1322"/>
    <mergeCell ref="E1092:F1092"/>
    <mergeCell ref="E1093:F1093"/>
    <mergeCell ref="E1094:F1094"/>
    <mergeCell ref="H1096:I1096"/>
    <mergeCell ref="E1104:F1104"/>
    <mergeCell ref="E1105:F1105"/>
    <mergeCell ref="E1106:F1106"/>
    <mergeCell ref="E1107:F1107"/>
    <mergeCell ref="H1112:I1112"/>
    <mergeCell ref="E1099:F1099"/>
    <mergeCell ref="E1088:F1088"/>
    <mergeCell ref="E1076:F1076"/>
    <mergeCell ref="E1241:F1241"/>
    <mergeCell ref="H1243:I1243"/>
    <mergeCell ref="E1252:F1252"/>
    <mergeCell ref="E1253:F1253"/>
    <mergeCell ref="H1255:I1255"/>
    <mergeCell ref="H1130:I1130"/>
    <mergeCell ref="F1133:G1133"/>
    <mergeCell ref="H1151:I1151"/>
    <mergeCell ref="H1231:I1231"/>
    <mergeCell ref="E1214:F1214"/>
    <mergeCell ref="E1199:F1199"/>
    <mergeCell ref="E1204:F1204"/>
    <mergeCell ref="E1227:F1227"/>
    <mergeCell ref="E1228:F1228"/>
    <mergeCell ref="E1237:F1237"/>
    <mergeCell ref="E1238:F1238"/>
    <mergeCell ref="E1239:F1239"/>
    <mergeCell ref="E1248:F1248"/>
    <mergeCell ref="E1249:F1249"/>
    <mergeCell ref="E1250:F1250"/>
    <mergeCell ref="H1071:I1071"/>
    <mergeCell ref="E1074:F1074"/>
    <mergeCell ref="E1075:F1075"/>
    <mergeCell ref="E1080:F1080"/>
    <mergeCell ref="E1081:F1081"/>
    <mergeCell ref="E1082:F1082"/>
    <mergeCell ref="E1083:F1083"/>
    <mergeCell ref="H1085:I1085"/>
    <mergeCell ref="E1068:F1068"/>
    <mergeCell ref="E1043:F1043"/>
    <mergeCell ref="E1044:F1044"/>
    <mergeCell ref="E1045:F1045"/>
    <mergeCell ref="E1041:F1041"/>
    <mergeCell ref="H1059:I1059"/>
    <mergeCell ref="E1062:F1062"/>
    <mergeCell ref="E1063:F1063"/>
    <mergeCell ref="E1064:F1064"/>
    <mergeCell ref="E1065:F1065"/>
    <mergeCell ref="H1018:I1018"/>
    <mergeCell ref="F1021:G1021"/>
    <mergeCell ref="E1025:F1025"/>
    <mergeCell ref="E1026:F1026"/>
    <mergeCell ref="E1027:F1027"/>
    <mergeCell ref="E1028:F1028"/>
    <mergeCell ref="H1034:I1034"/>
    <mergeCell ref="E1037:F1037"/>
    <mergeCell ref="E1038:F1038"/>
    <mergeCell ref="E1039:F1039"/>
    <mergeCell ref="E1040:F1040"/>
    <mergeCell ref="E1012:F1012"/>
    <mergeCell ref="H1047:I1047"/>
    <mergeCell ref="E1051:F1051"/>
    <mergeCell ref="E1052:F1052"/>
    <mergeCell ref="E1053:F1053"/>
    <mergeCell ref="E1054:F1054"/>
    <mergeCell ref="E1022:F1022"/>
    <mergeCell ref="E1023:F1023"/>
    <mergeCell ref="E1024:F1024"/>
    <mergeCell ref="H900:I900"/>
    <mergeCell ref="E905:F905"/>
    <mergeCell ref="E906:F906"/>
    <mergeCell ref="E907:F907"/>
    <mergeCell ref="E908:F908"/>
    <mergeCell ref="H911:I911"/>
    <mergeCell ref="E916:F916"/>
    <mergeCell ref="E917:F917"/>
    <mergeCell ref="E918:F918"/>
    <mergeCell ref="E919:F919"/>
    <mergeCell ref="H925:I925"/>
    <mergeCell ref="F928:G928"/>
    <mergeCell ref="E929:F929"/>
    <mergeCell ref="E942:F942"/>
    <mergeCell ref="E943:F943"/>
    <mergeCell ref="E944:F944"/>
    <mergeCell ref="E1001:F1001"/>
    <mergeCell ref="E869:F869"/>
    <mergeCell ref="E877:F877"/>
    <mergeCell ref="E878:F878"/>
    <mergeCell ref="H880:I880"/>
    <mergeCell ref="H891:I891"/>
    <mergeCell ref="E894:F894"/>
    <mergeCell ref="E895:F895"/>
    <mergeCell ref="E852:F852"/>
    <mergeCell ref="E862:F862"/>
    <mergeCell ref="E863:F863"/>
    <mergeCell ref="E864:F864"/>
    <mergeCell ref="E876:F876"/>
    <mergeCell ref="E872:F872"/>
    <mergeCell ref="E873:F873"/>
    <mergeCell ref="E874:F874"/>
    <mergeCell ref="E875:F875"/>
    <mergeCell ref="E861:F861"/>
    <mergeCell ref="E870:F870"/>
    <mergeCell ref="E871:F871"/>
    <mergeCell ref="E883:F883"/>
    <mergeCell ref="E884:F884"/>
    <mergeCell ref="E885:F885"/>
    <mergeCell ref="E813:F813"/>
    <mergeCell ref="E810:F810"/>
    <mergeCell ref="E811:F811"/>
    <mergeCell ref="E812:F812"/>
    <mergeCell ref="E824:F824"/>
    <mergeCell ref="E830:F830"/>
    <mergeCell ref="E831:F831"/>
    <mergeCell ref="E846:F846"/>
    <mergeCell ref="E847:F847"/>
    <mergeCell ref="E848:F848"/>
    <mergeCell ref="E849:F849"/>
    <mergeCell ref="H854:I854"/>
    <mergeCell ref="E857:F857"/>
    <mergeCell ref="E858:F858"/>
    <mergeCell ref="E859:F859"/>
    <mergeCell ref="E860:F860"/>
    <mergeCell ref="H866:I866"/>
    <mergeCell ref="E706:F706"/>
    <mergeCell ref="H708:I708"/>
    <mergeCell ref="E716:F716"/>
    <mergeCell ref="E717:F717"/>
    <mergeCell ref="E718:F718"/>
    <mergeCell ref="E719:F719"/>
    <mergeCell ref="H721:I721"/>
    <mergeCell ref="E726:F726"/>
    <mergeCell ref="E727:F727"/>
    <mergeCell ref="E728:F728"/>
    <mergeCell ref="E729:F729"/>
    <mergeCell ref="H731:I731"/>
    <mergeCell ref="E735:F735"/>
    <mergeCell ref="E736:F736"/>
    <mergeCell ref="E737:F737"/>
    <mergeCell ref="E738:F738"/>
    <mergeCell ref="H740:I740"/>
    <mergeCell ref="E657:F657"/>
    <mergeCell ref="E658:F658"/>
    <mergeCell ref="E659:F659"/>
    <mergeCell ref="E660:F660"/>
    <mergeCell ref="E661:F661"/>
    <mergeCell ref="H664:I664"/>
    <mergeCell ref="F667:G667"/>
    <mergeCell ref="E668:F668"/>
    <mergeCell ref="E669:F669"/>
    <mergeCell ref="E674:F674"/>
    <mergeCell ref="E648:F648"/>
    <mergeCell ref="E649:F649"/>
    <mergeCell ref="E650:F650"/>
    <mergeCell ref="E656:F656"/>
    <mergeCell ref="E635:F635"/>
    <mergeCell ref="E636:F636"/>
    <mergeCell ref="E637:F637"/>
    <mergeCell ref="E638:F638"/>
    <mergeCell ref="E639:F639"/>
    <mergeCell ref="E662:F662"/>
    <mergeCell ref="E672:F672"/>
    <mergeCell ref="E673:F673"/>
    <mergeCell ref="E503:F503"/>
    <mergeCell ref="E509:F509"/>
    <mergeCell ref="E510:F510"/>
    <mergeCell ref="E511:F511"/>
    <mergeCell ref="E500:F500"/>
    <mergeCell ref="E501:F501"/>
    <mergeCell ref="E502:F502"/>
    <mergeCell ref="E497:F497"/>
    <mergeCell ref="E498:F498"/>
    <mergeCell ref="E499:F499"/>
    <mergeCell ref="H505:I505"/>
    <mergeCell ref="E508:F508"/>
    <mergeCell ref="E546:F546"/>
    <mergeCell ref="E547:F547"/>
    <mergeCell ref="E586:F586"/>
    <mergeCell ref="E568:F568"/>
    <mergeCell ref="E555:F555"/>
    <mergeCell ref="E564:F564"/>
    <mergeCell ref="E565:F565"/>
    <mergeCell ref="E566:F566"/>
    <mergeCell ref="E573:F573"/>
    <mergeCell ref="E582:F582"/>
    <mergeCell ref="E583:F583"/>
    <mergeCell ref="E584:F584"/>
    <mergeCell ref="E585:F585"/>
    <mergeCell ref="E461:F461"/>
    <mergeCell ref="E469:F469"/>
    <mergeCell ref="E496:F496"/>
    <mergeCell ref="H527:I527"/>
    <mergeCell ref="E530:F530"/>
    <mergeCell ref="H538:I538"/>
    <mergeCell ref="E541:F541"/>
    <mergeCell ref="E542:F542"/>
    <mergeCell ref="E543:F543"/>
    <mergeCell ref="E544:F544"/>
    <mergeCell ref="H549:I549"/>
    <mergeCell ref="E556:F556"/>
    <mergeCell ref="E557:F557"/>
    <mergeCell ref="E558:F558"/>
    <mergeCell ref="E559:F559"/>
    <mergeCell ref="H561:I561"/>
    <mergeCell ref="E569:F569"/>
    <mergeCell ref="E471:F471"/>
    <mergeCell ref="E472:F472"/>
    <mergeCell ref="E473:F473"/>
    <mergeCell ref="H475:I475"/>
    <mergeCell ref="E482:F482"/>
    <mergeCell ref="E483:F483"/>
    <mergeCell ref="E484:F484"/>
    <mergeCell ref="E485:F485"/>
    <mergeCell ref="H489:I489"/>
    <mergeCell ref="E493:F493"/>
    <mergeCell ref="E494:F494"/>
    <mergeCell ref="E495:F495"/>
    <mergeCell ref="E492:F492"/>
    <mergeCell ref="E479:F479"/>
    <mergeCell ref="E480:F480"/>
    <mergeCell ref="E481:F481"/>
    <mergeCell ref="E470:F470"/>
    <mergeCell ref="E478:F478"/>
    <mergeCell ref="E487:F487"/>
    <mergeCell ref="H429:I429"/>
    <mergeCell ref="E432:F432"/>
    <mergeCell ref="H440:I440"/>
    <mergeCell ref="E443:F443"/>
    <mergeCell ref="E444:F444"/>
    <mergeCell ref="E356:F356"/>
    <mergeCell ref="E357:F357"/>
    <mergeCell ref="E358:F358"/>
    <mergeCell ref="E359:F359"/>
    <mergeCell ref="H363:I363"/>
    <mergeCell ref="E368:F368"/>
    <mergeCell ref="E369:F369"/>
    <mergeCell ref="E370:F370"/>
    <mergeCell ref="E371:F371"/>
    <mergeCell ref="H374:I374"/>
    <mergeCell ref="E377:F377"/>
    <mergeCell ref="E366:F366"/>
    <mergeCell ref="E367:F367"/>
    <mergeCell ref="E360:F360"/>
    <mergeCell ref="E361:F361"/>
    <mergeCell ref="E437:F437"/>
    <mergeCell ref="E438:F438"/>
    <mergeCell ref="E434:F434"/>
    <mergeCell ref="E445:F445"/>
    <mergeCell ref="E446:F446"/>
    <mergeCell ref="E459:F459"/>
    <mergeCell ref="E460:F460"/>
    <mergeCell ref="E466:F466"/>
    <mergeCell ref="H268:I268"/>
    <mergeCell ref="E271:F271"/>
    <mergeCell ref="E272:F272"/>
    <mergeCell ref="H280:I280"/>
    <mergeCell ref="F283:G283"/>
    <mergeCell ref="H325:I325"/>
    <mergeCell ref="E329:F329"/>
    <mergeCell ref="E222:F222"/>
    <mergeCell ref="E287:F287"/>
    <mergeCell ref="E295:F295"/>
    <mergeCell ref="E284:F284"/>
    <mergeCell ref="E285:F285"/>
    <mergeCell ref="E286:F286"/>
    <mergeCell ref="E273:F273"/>
    <mergeCell ref="E274:F274"/>
    <mergeCell ref="E275:F275"/>
    <mergeCell ref="E276:F276"/>
    <mergeCell ref="E277:F277"/>
    <mergeCell ref="E278:F278"/>
    <mergeCell ref="E288:F288"/>
    <mergeCell ref="E289:F289"/>
    <mergeCell ref="E290:F290"/>
    <mergeCell ref="H292:I292"/>
    <mergeCell ref="E263:F263"/>
    <mergeCell ref="E262:F262"/>
    <mergeCell ref="E255:F255"/>
    <mergeCell ref="E256:F256"/>
    <mergeCell ref="E257:F257"/>
    <mergeCell ref="H259:I259"/>
    <mergeCell ref="E264:F264"/>
    <mergeCell ref="E265:F265"/>
    <mergeCell ref="E266:F266"/>
    <mergeCell ref="E154:F154"/>
    <mergeCell ref="H219:I219"/>
    <mergeCell ref="E225:F225"/>
    <mergeCell ref="H227:I227"/>
    <mergeCell ref="H243:I243"/>
    <mergeCell ref="E246:F246"/>
    <mergeCell ref="E247:F247"/>
    <mergeCell ref="E248:F248"/>
    <mergeCell ref="E249:F249"/>
    <mergeCell ref="E155:F155"/>
    <mergeCell ref="E160:F160"/>
    <mergeCell ref="H162:I162"/>
    <mergeCell ref="E168:F168"/>
    <mergeCell ref="E158:F158"/>
    <mergeCell ref="E159:F159"/>
    <mergeCell ref="E156:F156"/>
    <mergeCell ref="E215:F215"/>
    <mergeCell ref="E216:F216"/>
    <mergeCell ref="E206:F206"/>
    <mergeCell ref="E214:F214"/>
    <mergeCell ref="E197:F197"/>
    <mergeCell ref="E189:F189"/>
    <mergeCell ref="E190:F190"/>
    <mergeCell ref="E191:F191"/>
    <mergeCell ref="E2160:F2160"/>
    <mergeCell ref="E2161:F2161"/>
    <mergeCell ref="E2162:F2162"/>
    <mergeCell ref="E2142:F2142"/>
    <mergeCell ref="E2118:F2118"/>
    <mergeCell ref="E2127:F2127"/>
    <mergeCell ref="H2120:I2120"/>
    <mergeCell ref="E2123:F2123"/>
    <mergeCell ref="E2124:F2124"/>
    <mergeCell ref="E2125:F2125"/>
    <mergeCell ref="E2134:F2134"/>
    <mergeCell ref="E2135:F2135"/>
    <mergeCell ref="E2136:F2136"/>
    <mergeCell ref="H2130:I2130"/>
    <mergeCell ref="H2139:I2139"/>
    <mergeCell ref="H2146:I2146"/>
    <mergeCell ref="H2154:I2154"/>
    <mergeCell ref="E2143:F2143"/>
    <mergeCell ref="E2116:F2116"/>
    <mergeCell ref="E2096:F2096"/>
    <mergeCell ref="E2097:F2097"/>
    <mergeCell ref="E2098:F2098"/>
    <mergeCell ref="E2099:F2099"/>
    <mergeCell ref="E2106:F2106"/>
    <mergeCell ref="E2107:F2107"/>
    <mergeCell ref="E2108:F2108"/>
    <mergeCell ref="E2117:F2117"/>
    <mergeCell ref="E2126:F2126"/>
    <mergeCell ref="E2114:F2114"/>
    <mergeCell ref="E2115:F2115"/>
    <mergeCell ref="E2087:F2087"/>
    <mergeCell ref="H2101:I2101"/>
    <mergeCell ref="H2110:I2110"/>
    <mergeCell ref="E2151:F2151"/>
    <mergeCell ref="E2159:F2159"/>
    <mergeCell ref="H2073:I2073"/>
    <mergeCell ref="E2076:F2076"/>
    <mergeCell ref="E2077:F2077"/>
    <mergeCell ref="H2083:I2083"/>
    <mergeCell ref="E2088:F2088"/>
    <mergeCell ref="E2089:F2089"/>
    <mergeCell ref="E2090:F2090"/>
    <mergeCell ref="E2049:F2049"/>
    <mergeCell ref="E2070:F2070"/>
    <mergeCell ref="E2058:F2058"/>
    <mergeCell ref="E2071:F2071"/>
    <mergeCell ref="E2078:F2078"/>
    <mergeCell ref="E2079:F2079"/>
    <mergeCell ref="E2067:F2067"/>
    <mergeCell ref="E2068:F2068"/>
    <mergeCell ref="E2069:F2069"/>
    <mergeCell ref="E2105:F2105"/>
    <mergeCell ref="H2027:I2027"/>
    <mergeCell ref="E2032:F2032"/>
    <mergeCell ref="E2033:F2033"/>
    <mergeCell ref="E2034:F2034"/>
    <mergeCell ref="E1582:F1582"/>
    <mergeCell ref="E1590:F1590"/>
    <mergeCell ref="E1591:F1591"/>
    <mergeCell ref="E1592:F1592"/>
    <mergeCell ref="E1599:F1599"/>
    <mergeCell ref="E1600:F1600"/>
    <mergeCell ref="E1606:F1606"/>
    <mergeCell ref="E1808:F1808"/>
    <mergeCell ref="E1809:F1809"/>
    <mergeCell ref="E1810:F1810"/>
    <mergeCell ref="E1827:F1827"/>
    <mergeCell ref="E1817:F1817"/>
    <mergeCell ref="E1818:F1818"/>
    <mergeCell ref="E1819:F1819"/>
    <mergeCell ref="E1820:F1820"/>
    <mergeCell ref="E1821:F1821"/>
    <mergeCell ref="E1709:F1709"/>
    <mergeCell ref="E1710:F1710"/>
    <mergeCell ref="H1715:I1715"/>
    <mergeCell ref="E1718:F1718"/>
    <mergeCell ref="E1719:F1719"/>
    <mergeCell ref="E1720:F1720"/>
    <mergeCell ref="H1723:I1723"/>
    <mergeCell ref="E1711:F1711"/>
    <mergeCell ref="E1712:F1712"/>
    <mergeCell ref="E1713:F1713"/>
    <mergeCell ref="E1721:F1721"/>
    <mergeCell ref="E1726:F1726"/>
    <mergeCell ref="E467:F467"/>
    <mergeCell ref="E468:F468"/>
    <mergeCell ref="E486:F486"/>
    <mergeCell ref="E552:F552"/>
    <mergeCell ref="E553:F553"/>
    <mergeCell ref="H451:I451"/>
    <mergeCell ref="E454:F454"/>
    <mergeCell ref="E447:F447"/>
    <mergeCell ref="E448:F448"/>
    <mergeCell ref="E449:F449"/>
    <mergeCell ref="E435:F435"/>
    <mergeCell ref="E436:F436"/>
    <mergeCell ref="E1134:F1134"/>
    <mergeCell ref="E1135:F1135"/>
    <mergeCell ref="E455:F455"/>
    <mergeCell ref="E456:F456"/>
    <mergeCell ref="E457:F457"/>
    <mergeCell ref="E458:F458"/>
    <mergeCell ref="H463:I463"/>
    <mergeCell ref="E1110:F1110"/>
    <mergeCell ref="E1100:F1100"/>
    <mergeCell ref="E1108:F1108"/>
    <mergeCell ref="E1109:F1109"/>
    <mergeCell ref="E1120:F1120"/>
    <mergeCell ref="E1101:F1101"/>
    <mergeCell ref="E1102:F1102"/>
    <mergeCell ref="E1103:F1103"/>
    <mergeCell ref="E1115:F1115"/>
    <mergeCell ref="E1116:F1116"/>
    <mergeCell ref="E1117:F1117"/>
    <mergeCell ref="E1118:F1118"/>
    <mergeCell ref="E1119:F1119"/>
    <mergeCell ref="E422:F422"/>
    <mergeCell ref="E423:F423"/>
    <mergeCell ref="E424:F424"/>
    <mergeCell ref="E425:F425"/>
    <mergeCell ref="E426:F426"/>
    <mergeCell ref="E427:F427"/>
    <mergeCell ref="E413:F413"/>
    <mergeCell ref="E350:F350"/>
    <mergeCell ref="E223:F223"/>
    <mergeCell ref="E224:F224"/>
    <mergeCell ref="E231:F231"/>
    <mergeCell ref="E232:F232"/>
    <mergeCell ref="E233:F233"/>
    <mergeCell ref="H235:I235"/>
    <mergeCell ref="E239:F239"/>
    <mergeCell ref="E240:F240"/>
    <mergeCell ref="E241:F241"/>
    <mergeCell ref="E238:F238"/>
    <mergeCell ref="E230:F230"/>
    <mergeCell ref="E296:F296"/>
    <mergeCell ref="E297:F297"/>
    <mergeCell ref="E298:F298"/>
    <mergeCell ref="E299:F299"/>
    <mergeCell ref="E300:F300"/>
    <mergeCell ref="E301:F301"/>
    <mergeCell ref="H303:I303"/>
    <mergeCell ref="E323:F323"/>
    <mergeCell ref="E414:F414"/>
    <mergeCell ref="E415:F415"/>
    <mergeCell ref="E416:F416"/>
    <mergeCell ref="E404:F404"/>
    <mergeCell ref="E405:F405"/>
    <mergeCell ref="E209:F209"/>
    <mergeCell ref="H211:I211"/>
    <mergeCell ref="E131:F131"/>
    <mergeCell ref="E149:F149"/>
    <mergeCell ref="E150:F150"/>
    <mergeCell ref="E117:F117"/>
    <mergeCell ref="E118:F118"/>
    <mergeCell ref="H53:I53"/>
    <mergeCell ref="H60:I60"/>
    <mergeCell ref="H67:I67"/>
    <mergeCell ref="H74:I74"/>
    <mergeCell ref="E77:F77"/>
    <mergeCell ref="E78:F78"/>
    <mergeCell ref="E79:F79"/>
    <mergeCell ref="E80:F80"/>
    <mergeCell ref="H82:I82"/>
    <mergeCell ref="H89:I89"/>
    <mergeCell ref="E92:F92"/>
    <mergeCell ref="E93:F93"/>
    <mergeCell ref="E94:F94"/>
    <mergeCell ref="H96:I96"/>
    <mergeCell ref="E100:F100"/>
    <mergeCell ref="E101:F101"/>
    <mergeCell ref="E56:F56"/>
    <mergeCell ref="F124:G124"/>
    <mergeCell ref="H135:I135"/>
    <mergeCell ref="E138:F138"/>
    <mergeCell ref="E139:F139"/>
    <mergeCell ref="H145:I145"/>
    <mergeCell ref="E151:F151"/>
    <mergeCell ref="E152:F152"/>
    <mergeCell ref="E153:F153"/>
    <mergeCell ref="E57:F57"/>
    <mergeCell ref="E58:F58"/>
    <mergeCell ref="E99:F99"/>
    <mergeCell ref="H104:I104"/>
    <mergeCell ref="E109:F109"/>
    <mergeCell ref="E110:F110"/>
    <mergeCell ref="E111:F111"/>
    <mergeCell ref="H113:I113"/>
    <mergeCell ref="E119:F119"/>
    <mergeCell ref="H121:I121"/>
    <mergeCell ref="E1873:F1873"/>
    <mergeCell ref="E1874:F1874"/>
    <mergeCell ref="E1875:F1875"/>
    <mergeCell ref="E1865:F1865"/>
    <mergeCell ref="E1882:F1882"/>
    <mergeCell ref="E1883:F1883"/>
    <mergeCell ref="E1897:F1897"/>
    <mergeCell ref="E1754:F1754"/>
    <mergeCell ref="E1811:F1811"/>
    <mergeCell ref="E1812:F1812"/>
    <mergeCell ref="E1799:F1799"/>
    <mergeCell ref="E1790:F1790"/>
    <mergeCell ref="E1781:F1781"/>
    <mergeCell ref="E1782:F1782"/>
    <mergeCell ref="E1789:F1789"/>
    <mergeCell ref="E1765:F1765"/>
    <mergeCell ref="E1766:F1766"/>
    <mergeCell ref="E1775:F1775"/>
    <mergeCell ref="E1776:F1776"/>
    <mergeCell ref="E1744:F1744"/>
    <mergeCell ref="E1752:F1752"/>
    <mergeCell ref="E1753:F1753"/>
    <mergeCell ref="E1898:F1898"/>
    <mergeCell ref="E1899:F1899"/>
    <mergeCell ref="E1900:F1900"/>
    <mergeCell ref="E1888:F1888"/>
    <mergeCell ref="E1889:F1889"/>
    <mergeCell ref="E1890:F1890"/>
    <mergeCell ref="E1891:F1891"/>
    <mergeCell ref="E1892:F1892"/>
    <mergeCell ref="E1905:F1905"/>
    <mergeCell ref="H1834:I1834"/>
    <mergeCell ref="E1837:F1837"/>
    <mergeCell ref="E1838:F1838"/>
    <mergeCell ref="E1839:F1839"/>
    <mergeCell ref="E1840:F1840"/>
    <mergeCell ref="E1857:F1857"/>
    <mergeCell ref="E1858:F1858"/>
    <mergeCell ref="E1859:F1859"/>
    <mergeCell ref="E1860:F1860"/>
    <mergeCell ref="H1862:I1862"/>
    <mergeCell ref="E1866:F1866"/>
    <mergeCell ref="E1867:F1867"/>
    <mergeCell ref="E1868:F1868"/>
    <mergeCell ref="H1870:I1870"/>
    <mergeCell ref="E1876:F1876"/>
    <mergeCell ref="E1901:F1901"/>
    <mergeCell ref="E1877:F1877"/>
    <mergeCell ref="H1879:I1879"/>
    <mergeCell ref="E1884:F1884"/>
    <mergeCell ref="E1885:F1885"/>
    <mergeCell ref="E1886:F1886"/>
    <mergeCell ref="E1887:F1887"/>
    <mergeCell ref="E1893:F1893"/>
    <mergeCell ref="E1763:F1763"/>
    <mergeCell ref="E1771:F1771"/>
    <mergeCell ref="E1791:F1791"/>
    <mergeCell ref="E1792:F1792"/>
    <mergeCell ref="E1793:F1793"/>
    <mergeCell ref="E1794:F1794"/>
    <mergeCell ref="E1800:F1800"/>
    <mergeCell ref="E1801:F1801"/>
    <mergeCell ref="E1802:F1802"/>
    <mergeCell ref="E1803:F1803"/>
    <mergeCell ref="E1669:F1669"/>
    <mergeCell ref="E1659:F1659"/>
    <mergeCell ref="E1660:F1660"/>
    <mergeCell ref="E1668:F1668"/>
    <mergeCell ref="E1678:F1678"/>
    <mergeCell ref="E1675:F1675"/>
    <mergeCell ref="E1676:F1676"/>
    <mergeCell ref="E1677:F1677"/>
    <mergeCell ref="E1684:F1684"/>
    <mergeCell ref="E1685:F1685"/>
    <mergeCell ref="E1686:F1686"/>
    <mergeCell ref="E1693:F1693"/>
    <mergeCell ref="E1665:F1665"/>
    <mergeCell ref="E1670:F1670"/>
    <mergeCell ref="E1727:F1727"/>
    <mergeCell ref="E1728:F1728"/>
    <mergeCell ref="E1729:F1729"/>
    <mergeCell ref="E1735:F1735"/>
    <mergeCell ref="E1736:F1736"/>
    <mergeCell ref="E1737:F1737"/>
    <mergeCell ref="E1738:F1738"/>
    <mergeCell ref="E1745:F1745"/>
    <mergeCell ref="H1596:I1596"/>
    <mergeCell ref="E1601:F1601"/>
    <mergeCell ref="E1602:F1602"/>
    <mergeCell ref="E1603:F1603"/>
    <mergeCell ref="E1604:F1604"/>
    <mergeCell ref="H1608:I1608"/>
    <mergeCell ref="E1611:F1611"/>
    <mergeCell ref="E1612:F1612"/>
    <mergeCell ref="E1617:F1617"/>
    <mergeCell ref="H1619:I1619"/>
    <mergeCell ref="E1578:F1578"/>
    <mergeCell ref="E1579:F1579"/>
    <mergeCell ref="E1580:F1580"/>
    <mergeCell ref="E1581:F1581"/>
    <mergeCell ref="H1584:I1584"/>
    <mergeCell ref="E1587:F1587"/>
    <mergeCell ref="E1762:F1762"/>
    <mergeCell ref="H1731:I1731"/>
    <mergeCell ref="H1741:I1741"/>
    <mergeCell ref="E1746:F1746"/>
    <mergeCell ref="E1747:F1747"/>
    <mergeCell ref="H1749:I1749"/>
    <mergeCell ref="E1755:F1755"/>
    <mergeCell ref="E1756:F1756"/>
    <mergeCell ref="E1757:F1757"/>
    <mergeCell ref="E1734:F1734"/>
    <mergeCell ref="E1739:F1739"/>
    <mergeCell ref="E1442:F1442"/>
    <mergeCell ref="E1443:F1443"/>
    <mergeCell ref="E1470:F1470"/>
    <mergeCell ref="E1464:F1464"/>
    <mergeCell ref="E1453:F1453"/>
    <mergeCell ref="E1454:F1454"/>
    <mergeCell ref="E1475:F1475"/>
    <mergeCell ref="E1476:F1476"/>
    <mergeCell ref="E1485:F1485"/>
    <mergeCell ref="E1430:F1430"/>
    <mergeCell ref="E1472:F1472"/>
    <mergeCell ref="E1473:F1473"/>
    <mergeCell ref="E1474:F1474"/>
    <mergeCell ref="E1481:F1481"/>
    <mergeCell ref="E1482:F1482"/>
    <mergeCell ref="E1627:F1627"/>
    <mergeCell ref="E1548:F1548"/>
    <mergeCell ref="E1567:F1567"/>
    <mergeCell ref="E1557:F1557"/>
    <mergeCell ref="E1510:F1510"/>
    <mergeCell ref="E1513:F1513"/>
    <mergeCell ref="E1523:F1523"/>
    <mergeCell ref="E1524:F1524"/>
    <mergeCell ref="E1547:F1547"/>
    <mergeCell ref="E1546:F1546"/>
    <mergeCell ref="E1536:F1536"/>
    <mergeCell ref="E1533:F1533"/>
    <mergeCell ref="E1534:F1534"/>
    <mergeCell ref="E1535:F1535"/>
    <mergeCell ref="E1520:F1520"/>
    <mergeCell ref="E1531:F1531"/>
    <mergeCell ref="E1437:F1437"/>
    <mergeCell ref="E1448:F1448"/>
    <mergeCell ref="E1459:F1459"/>
    <mergeCell ref="E1469:F1469"/>
    <mergeCell ref="E1509:F1509"/>
    <mergeCell ref="E1544:F1544"/>
    <mergeCell ref="E1545:F1545"/>
    <mergeCell ref="E1499:F1499"/>
    <mergeCell ref="E1500:F1500"/>
    <mergeCell ref="E1501:F1501"/>
    <mergeCell ref="E1489:F1489"/>
    <mergeCell ref="E1522:F1522"/>
    <mergeCell ref="E1525:F1525"/>
    <mergeCell ref="E1526:F1526"/>
    <mergeCell ref="E1537:F1537"/>
    <mergeCell ref="H1492:I1492"/>
    <mergeCell ref="E1495:F1495"/>
    <mergeCell ref="E1496:F1496"/>
    <mergeCell ref="H1517:I1517"/>
    <mergeCell ref="H1528:I1528"/>
    <mergeCell ref="E1532:F1532"/>
    <mergeCell ref="H1539:I1539"/>
    <mergeCell ref="E1542:F1542"/>
    <mergeCell ref="E1543:F1543"/>
    <mergeCell ref="E1521:F1521"/>
    <mergeCell ref="E1511:F1511"/>
    <mergeCell ref="E1512:F1512"/>
    <mergeCell ref="H1456:I1456"/>
    <mergeCell ref="E1460:F1460"/>
    <mergeCell ref="E1461:F1461"/>
    <mergeCell ref="E1462:F1462"/>
    <mergeCell ref="E1463:F1463"/>
    <mergeCell ref="H1466:I1466"/>
    <mergeCell ref="E1431:F1431"/>
    <mergeCell ref="E1421:F1421"/>
    <mergeCell ref="E1393:F1393"/>
    <mergeCell ref="E1383:F1383"/>
    <mergeCell ref="E1370:F1370"/>
    <mergeCell ref="E1371:F1371"/>
    <mergeCell ref="E1381:F1381"/>
    <mergeCell ref="E1382:F1382"/>
    <mergeCell ref="E1392:F1392"/>
    <mergeCell ref="E1372:F1372"/>
    <mergeCell ref="E1373:F1373"/>
    <mergeCell ref="E1374:F1374"/>
    <mergeCell ref="E1407:F1407"/>
    <mergeCell ref="E1408:F1408"/>
    <mergeCell ref="E1375:F1375"/>
    <mergeCell ref="E1384:F1384"/>
    <mergeCell ref="E1385:F1385"/>
    <mergeCell ref="E1386:F1386"/>
    <mergeCell ref="E1398:F1398"/>
    <mergeCell ref="E1258:F1258"/>
    <mergeCell ref="E1305:F1305"/>
    <mergeCell ref="E1304:F1304"/>
    <mergeCell ref="E1314:F1314"/>
    <mergeCell ref="E1315:F1315"/>
    <mergeCell ref="E1316:F1316"/>
    <mergeCell ref="E1270:F1270"/>
    <mergeCell ref="E1282:F1282"/>
    <mergeCell ref="E1293:F1293"/>
    <mergeCell ref="E1294:F1294"/>
    <mergeCell ref="E1292:F1292"/>
    <mergeCell ref="E1302:F1302"/>
    <mergeCell ref="E1303:F1303"/>
    <mergeCell ref="H1299:I1299"/>
    <mergeCell ref="E1306:F1306"/>
    <mergeCell ref="E1307:F1307"/>
    <mergeCell ref="E1240:F1240"/>
    <mergeCell ref="E1251:F1251"/>
    <mergeCell ref="E1246:F1246"/>
    <mergeCell ref="E1259:F1259"/>
    <mergeCell ref="E1260:F1260"/>
    <mergeCell ref="E1261:F1261"/>
    <mergeCell ref="E1271:F1271"/>
    <mergeCell ref="E1272:F1272"/>
    <mergeCell ref="E1273:F1273"/>
    <mergeCell ref="E1283:F1283"/>
    <mergeCell ref="E1284:F1284"/>
    <mergeCell ref="E1285:F1285"/>
    <mergeCell ref="E1295:F1295"/>
    <mergeCell ref="E1296:F1296"/>
    <mergeCell ref="E1297:F1297"/>
    <mergeCell ref="E1247:F1247"/>
    <mergeCell ref="E1229:F1229"/>
    <mergeCell ref="E1224:F1224"/>
    <mergeCell ref="E1234:F1234"/>
    <mergeCell ref="E1235:F1235"/>
    <mergeCell ref="E1236:F1236"/>
    <mergeCell ref="E1200:F1200"/>
    <mergeCell ref="E1201:F1201"/>
    <mergeCell ref="E1202:F1202"/>
    <mergeCell ref="E1203:F1203"/>
    <mergeCell ref="E1210:F1210"/>
    <mergeCell ref="E1211:F1211"/>
    <mergeCell ref="E1212:F1212"/>
    <mergeCell ref="E1213:F1213"/>
    <mergeCell ref="E1222:F1222"/>
    <mergeCell ref="E1223:F1223"/>
    <mergeCell ref="H1159:I1159"/>
    <mergeCell ref="E1164:F1164"/>
    <mergeCell ref="E1165:F1165"/>
    <mergeCell ref="E1166:F1166"/>
    <mergeCell ref="E1167:F1167"/>
    <mergeCell ref="H1171:I1171"/>
    <mergeCell ref="E1198:F1198"/>
    <mergeCell ref="E1205:F1205"/>
    <mergeCell ref="E1215:F1215"/>
    <mergeCell ref="E1216:F1216"/>
    <mergeCell ref="E1217:F1217"/>
    <mergeCell ref="E1225:F1225"/>
    <mergeCell ref="E1226:F1226"/>
    <mergeCell ref="H1195:I1195"/>
    <mergeCell ref="H1207:I1207"/>
    <mergeCell ref="H1219:I1219"/>
    <mergeCell ref="E1176:F1176"/>
    <mergeCell ref="E1177:F1177"/>
    <mergeCell ref="E1178:F1178"/>
    <mergeCell ref="E1179:F1179"/>
    <mergeCell ref="H1183:I1183"/>
    <mergeCell ref="E1188:F1188"/>
    <mergeCell ref="E1189:F1189"/>
    <mergeCell ref="E1190:F1190"/>
    <mergeCell ref="E1191:F1191"/>
    <mergeCell ref="E1168:F1168"/>
    <mergeCell ref="E1169:F1169"/>
    <mergeCell ref="E1157:F1157"/>
    <mergeCell ref="E1148:F1148"/>
    <mergeCell ref="E1156:F1156"/>
    <mergeCell ref="E1149:F1149"/>
    <mergeCell ref="E1162:F1162"/>
    <mergeCell ref="E1163:F1163"/>
    <mergeCell ref="E1154:F1154"/>
    <mergeCell ref="E1155:F1155"/>
    <mergeCell ref="E1069:F1069"/>
    <mergeCell ref="E1056:F1056"/>
    <mergeCell ref="E1077:F1077"/>
    <mergeCell ref="E1078:F1078"/>
    <mergeCell ref="E1079:F1079"/>
    <mergeCell ref="E1089:F1089"/>
    <mergeCell ref="E1090:F1090"/>
    <mergeCell ref="E1091:F1091"/>
    <mergeCell ref="E1042:F1042"/>
    <mergeCell ref="E1030:F1030"/>
    <mergeCell ref="E1031:F1031"/>
    <mergeCell ref="E1032:F1032"/>
    <mergeCell ref="E1029:F1029"/>
    <mergeCell ref="E955:F955"/>
    <mergeCell ref="E956:F956"/>
    <mergeCell ref="E957:F957"/>
    <mergeCell ref="E992:F992"/>
    <mergeCell ref="E989:F989"/>
    <mergeCell ref="E990:F990"/>
    <mergeCell ref="E991:F991"/>
    <mergeCell ref="E978:F978"/>
    <mergeCell ref="E979:F979"/>
    <mergeCell ref="E980:F980"/>
    <mergeCell ref="E1002:F1002"/>
    <mergeCell ref="E1003:F1003"/>
    <mergeCell ref="E1013:F1013"/>
    <mergeCell ref="E1014:F1014"/>
    <mergeCell ref="E1055:F1055"/>
    <mergeCell ref="E747:F747"/>
    <mergeCell ref="E748:F748"/>
    <mergeCell ref="E767:F767"/>
    <mergeCell ref="E777:F777"/>
    <mergeCell ref="E778:F778"/>
    <mergeCell ref="E886:F886"/>
    <mergeCell ref="E888:F888"/>
    <mergeCell ref="E889:F889"/>
    <mergeCell ref="E920:F920"/>
    <mergeCell ref="E921:F921"/>
    <mergeCell ref="E922:F922"/>
    <mergeCell ref="E923:F923"/>
    <mergeCell ref="E909:F909"/>
    <mergeCell ref="E915:F915"/>
    <mergeCell ref="E945:F945"/>
    <mergeCell ref="E935:F935"/>
    <mergeCell ref="E930:F930"/>
    <mergeCell ref="E931:F931"/>
    <mergeCell ref="E932:F932"/>
    <mergeCell ref="E933:F933"/>
    <mergeCell ref="E934:F934"/>
    <mergeCell ref="E903:F903"/>
    <mergeCell ref="E896:F896"/>
    <mergeCell ref="E897:F897"/>
    <mergeCell ref="E898:F898"/>
    <mergeCell ref="E887:F887"/>
    <mergeCell ref="E904:F904"/>
    <mergeCell ref="E914:F914"/>
    <mergeCell ref="E808:F808"/>
    <mergeCell ref="E809:F809"/>
    <mergeCell ref="E820:F820"/>
    <mergeCell ref="E821:F821"/>
    <mergeCell ref="E594:F594"/>
    <mergeCell ref="E595:F595"/>
    <mergeCell ref="E570:F570"/>
    <mergeCell ref="E545:F545"/>
    <mergeCell ref="E554:F554"/>
    <mergeCell ref="E676:F676"/>
    <mergeCell ref="H678:I678"/>
    <mergeCell ref="E687:F687"/>
    <mergeCell ref="E688:F688"/>
    <mergeCell ref="E689:F689"/>
    <mergeCell ref="H691:I691"/>
    <mergeCell ref="F694:G694"/>
    <mergeCell ref="E697:F697"/>
    <mergeCell ref="E698:F698"/>
    <mergeCell ref="H700:I700"/>
    <mergeCell ref="E837:F837"/>
    <mergeCell ref="E838:F838"/>
    <mergeCell ref="E836:F836"/>
    <mergeCell ref="E796:F796"/>
    <mergeCell ref="E797:F797"/>
    <mergeCell ref="E798:F798"/>
    <mergeCell ref="E835:F835"/>
    <mergeCell ref="E715:F715"/>
    <mergeCell ref="E724:F724"/>
    <mergeCell ref="E725:F725"/>
    <mergeCell ref="E711:F711"/>
    <mergeCell ref="E712:F712"/>
    <mergeCell ref="E713:F713"/>
    <mergeCell ref="E714:F714"/>
    <mergeCell ref="E734:F734"/>
    <mergeCell ref="E743:F743"/>
    <mergeCell ref="E746:F746"/>
    <mergeCell ref="E567:F567"/>
    <mergeCell ref="E572:F572"/>
    <mergeCell ref="H575:I575"/>
    <mergeCell ref="E578:F578"/>
    <mergeCell ref="E579:F579"/>
    <mergeCell ref="E580:F580"/>
    <mergeCell ref="E581:F581"/>
    <mergeCell ref="E587:F587"/>
    <mergeCell ref="E512:F512"/>
    <mergeCell ref="E513:F513"/>
    <mergeCell ref="E514:F514"/>
    <mergeCell ref="H516:I516"/>
    <mergeCell ref="E519:F519"/>
    <mergeCell ref="E520:F520"/>
    <mergeCell ref="E531:F531"/>
    <mergeCell ref="E532:F532"/>
    <mergeCell ref="E533:F533"/>
    <mergeCell ref="E521:F521"/>
    <mergeCell ref="E522:F522"/>
    <mergeCell ref="E523:F523"/>
    <mergeCell ref="E524:F524"/>
    <mergeCell ref="E525:F525"/>
    <mergeCell ref="E571:F571"/>
    <mergeCell ref="E534:F534"/>
    <mergeCell ref="E535:F535"/>
    <mergeCell ref="E536:F536"/>
    <mergeCell ref="E412:F412"/>
    <mergeCell ref="E401:F401"/>
    <mergeCell ref="E402:F402"/>
    <mergeCell ref="E403:F403"/>
    <mergeCell ref="E421:F421"/>
    <mergeCell ref="E433:F433"/>
    <mergeCell ref="E333:F333"/>
    <mergeCell ref="E334:F334"/>
    <mergeCell ref="H396:I396"/>
    <mergeCell ref="E399:F399"/>
    <mergeCell ref="E400:F400"/>
    <mergeCell ref="H407:I407"/>
    <mergeCell ref="E410:F410"/>
    <mergeCell ref="E411:F411"/>
    <mergeCell ref="H418:I418"/>
    <mergeCell ref="E390:F390"/>
    <mergeCell ref="E391:F391"/>
    <mergeCell ref="E392:F392"/>
    <mergeCell ref="E393:F393"/>
    <mergeCell ref="E394:F394"/>
    <mergeCell ref="E381:F381"/>
    <mergeCell ref="E382:F382"/>
    <mergeCell ref="E383:F383"/>
    <mergeCell ref="E372:F372"/>
    <mergeCell ref="E378:F378"/>
    <mergeCell ref="E379:F379"/>
    <mergeCell ref="E380:F380"/>
    <mergeCell ref="H385:I385"/>
    <mergeCell ref="E388:F388"/>
    <mergeCell ref="E389:F389"/>
    <mergeCell ref="E344:F344"/>
    <mergeCell ref="E345:F345"/>
    <mergeCell ref="E355:F355"/>
    <mergeCell ref="E311:F311"/>
    <mergeCell ref="E317:F317"/>
    <mergeCell ref="E318:F318"/>
    <mergeCell ref="E319:F319"/>
    <mergeCell ref="E306:F306"/>
    <mergeCell ref="E307:F307"/>
    <mergeCell ref="E308:F308"/>
    <mergeCell ref="E309:F309"/>
    <mergeCell ref="E310:F310"/>
    <mergeCell ref="E312:F312"/>
    <mergeCell ref="H314:I314"/>
    <mergeCell ref="E339:F339"/>
    <mergeCell ref="E320:F320"/>
    <mergeCell ref="E321:F321"/>
    <mergeCell ref="E328:F328"/>
    <mergeCell ref="E322:F322"/>
    <mergeCell ref="E331:F331"/>
    <mergeCell ref="E332:F332"/>
    <mergeCell ref="H336:I336"/>
    <mergeCell ref="E340:F340"/>
    <mergeCell ref="E341:F341"/>
    <mergeCell ref="E342:F342"/>
    <mergeCell ref="E343:F343"/>
    <mergeCell ref="H347:I347"/>
    <mergeCell ref="E351:F351"/>
    <mergeCell ref="E352:F352"/>
    <mergeCell ref="E353:F353"/>
    <mergeCell ref="E354:F354"/>
    <mergeCell ref="E330:F330"/>
    <mergeCell ref="E208:F208"/>
    <mergeCell ref="E173:F173"/>
    <mergeCell ref="E174:F174"/>
    <mergeCell ref="E175:F175"/>
    <mergeCell ref="E165:F165"/>
    <mergeCell ref="E172:F172"/>
    <mergeCell ref="E166:F166"/>
    <mergeCell ref="E167:F167"/>
    <mergeCell ref="E181:F181"/>
    <mergeCell ref="E182:F182"/>
    <mergeCell ref="E183:F183"/>
    <mergeCell ref="E184:F184"/>
    <mergeCell ref="H186:I186"/>
    <mergeCell ref="E169:F169"/>
    <mergeCell ref="E170:F170"/>
    <mergeCell ref="E171:F171"/>
    <mergeCell ref="H177:I177"/>
    <mergeCell ref="F180:G180"/>
    <mergeCell ref="E192:F192"/>
    <mergeCell ref="H194:I194"/>
    <mergeCell ref="E198:F198"/>
    <mergeCell ref="E199:F199"/>
    <mergeCell ref="E200:F200"/>
    <mergeCell ref="E207:F207"/>
    <mergeCell ref="E201:F201"/>
    <mergeCell ref="H203:I203"/>
    <mergeCell ref="E217:F217"/>
    <mergeCell ref="H251:I251"/>
    <mergeCell ref="F254:G254"/>
    <mergeCell ref="E47:F47"/>
    <mergeCell ref="E48:F48"/>
    <mergeCell ref="E49:F49"/>
    <mergeCell ref="E50:F50"/>
    <mergeCell ref="E51:F51"/>
    <mergeCell ref="E43:F43"/>
    <mergeCell ref="E44:F44"/>
    <mergeCell ref="E45:F45"/>
    <mergeCell ref="E46:F46"/>
    <mergeCell ref="E35:F35"/>
    <mergeCell ref="E36:F36"/>
    <mergeCell ref="E157:F157"/>
    <mergeCell ref="E143:F143"/>
    <mergeCell ref="E148:F148"/>
    <mergeCell ref="E140:F140"/>
    <mergeCell ref="E141:F141"/>
    <mergeCell ref="E142:F142"/>
    <mergeCell ref="E125:F125"/>
    <mergeCell ref="E126:F126"/>
    <mergeCell ref="E127:F127"/>
    <mergeCell ref="E132:F132"/>
    <mergeCell ref="E133:F133"/>
    <mergeCell ref="E86:F86"/>
    <mergeCell ref="E87:F87"/>
    <mergeCell ref="E102:F102"/>
    <mergeCell ref="E107:F107"/>
    <mergeCell ref="E108:F108"/>
    <mergeCell ref="E85:F85"/>
    <mergeCell ref="E116:F116"/>
    <mergeCell ref="F42:G42"/>
    <mergeCell ref="C3:D3"/>
    <mergeCell ref="E3:F3"/>
    <mergeCell ref="G3:H3"/>
    <mergeCell ref="I3:J3"/>
    <mergeCell ref="C4:D4"/>
    <mergeCell ref="E4:F4"/>
    <mergeCell ref="G4:H4"/>
    <mergeCell ref="I4:J4"/>
    <mergeCell ref="E17:F17"/>
    <mergeCell ref="E18:F18"/>
    <mergeCell ref="H20:I20"/>
    <mergeCell ref="E24:F24"/>
    <mergeCell ref="E25:F25"/>
    <mergeCell ref="E11:F11"/>
    <mergeCell ref="E12:F12"/>
    <mergeCell ref="E13:F13"/>
    <mergeCell ref="E14:F14"/>
    <mergeCell ref="E15:F15"/>
    <mergeCell ref="E16:F16"/>
    <mergeCell ref="A5:J5"/>
    <mergeCell ref="F6:G6"/>
    <mergeCell ref="E7:F7"/>
    <mergeCell ref="E8:F8"/>
    <mergeCell ref="E9:F9"/>
    <mergeCell ref="E10:F10"/>
    <mergeCell ref="F23:G23"/>
    <mergeCell ref="E764:F764"/>
    <mergeCell ref="E765:F765"/>
    <mergeCell ref="H750:I750"/>
    <mergeCell ref="E616:F616"/>
    <mergeCell ref="E617:F617"/>
    <mergeCell ref="E588:F588"/>
    <mergeCell ref="H590:I590"/>
    <mergeCell ref="F593:G593"/>
    <mergeCell ref="E597:F597"/>
    <mergeCell ref="E598:F598"/>
    <mergeCell ref="E26:F26"/>
    <mergeCell ref="E27:F27"/>
    <mergeCell ref="E28:F28"/>
    <mergeCell ref="E34:F34"/>
    <mergeCell ref="E29:F29"/>
    <mergeCell ref="E30:F30"/>
    <mergeCell ref="E31:F31"/>
    <mergeCell ref="E32:F32"/>
    <mergeCell ref="E33:F33"/>
    <mergeCell ref="E71:F71"/>
    <mergeCell ref="E72:F72"/>
    <mergeCell ref="E65:F65"/>
    <mergeCell ref="E70:F70"/>
    <mergeCell ref="E63:F63"/>
    <mergeCell ref="E64:F64"/>
    <mergeCell ref="E596:F596"/>
    <mergeCell ref="E606:F606"/>
    <mergeCell ref="E128:F128"/>
    <mergeCell ref="E129:F129"/>
    <mergeCell ref="E130:F130"/>
    <mergeCell ref="H38:I38"/>
    <mergeCell ref="F41:G41"/>
    <mergeCell ref="E671:F671"/>
    <mergeCell ref="E670:F670"/>
    <mergeCell ref="E681:F681"/>
    <mergeCell ref="E705:F705"/>
    <mergeCell ref="E695:F695"/>
    <mergeCell ref="E696:F696"/>
    <mergeCell ref="E686:F686"/>
    <mergeCell ref="E703:F703"/>
    <mergeCell ref="E704:F704"/>
    <mergeCell ref="E675:F675"/>
    <mergeCell ref="H769:I769"/>
    <mergeCell ref="E772:F772"/>
    <mergeCell ref="E773:F773"/>
    <mergeCell ref="E791:F791"/>
    <mergeCell ref="H793:I793"/>
    <mergeCell ref="E818:F818"/>
    <mergeCell ref="E819:F819"/>
    <mergeCell ref="E682:F682"/>
    <mergeCell ref="E683:F683"/>
    <mergeCell ref="E684:F684"/>
    <mergeCell ref="E685:F685"/>
    <mergeCell ref="E744:F744"/>
    <mergeCell ref="E745:F745"/>
    <mergeCell ref="E754:F754"/>
    <mergeCell ref="E755:F755"/>
    <mergeCell ref="E756:F756"/>
    <mergeCell ref="E757:F757"/>
    <mergeCell ref="E758:F758"/>
    <mergeCell ref="H760:I760"/>
    <mergeCell ref="E766:F766"/>
    <mergeCell ref="E753:F753"/>
    <mergeCell ref="E763:F763"/>
    <mergeCell ref="E843:F843"/>
    <mergeCell ref="E844:F844"/>
    <mergeCell ref="E845:F845"/>
    <mergeCell ref="E851:F851"/>
    <mergeCell ref="E800:F800"/>
    <mergeCell ref="E801:F801"/>
    <mergeCell ref="E785:F785"/>
    <mergeCell ref="E786:F786"/>
    <mergeCell ref="E787:F787"/>
    <mergeCell ref="E788:F788"/>
    <mergeCell ref="E789:F789"/>
    <mergeCell ref="E790:F790"/>
    <mergeCell ref="E799:F799"/>
    <mergeCell ref="E850:F850"/>
    <mergeCell ref="H840:I840"/>
    <mergeCell ref="E776:F776"/>
    <mergeCell ref="E774:F774"/>
    <mergeCell ref="E775:F775"/>
    <mergeCell ref="H780:I780"/>
    <mergeCell ref="E783:F783"/>
    <mergeCell ref="E784:F784"/>
    <mergeCell ref="H803:I803"/>
    <mergeCell ref="F806:G806"/>
    <mergeCell ref="E807:F807"/>
    <mergeCell ref="H815:I815"/>
    <mergeCell ref="E822:F822"/>
    <mergeCell ref="E823:F823"/>
    <mergeCell ref="H826:I826"/>
    <mergeCell ref="E832:F832"/>
    <mergeCell ref="E833:F833"/>
    <mergeCell ref="E834:F834"/>
    <mergeCell ref="E829:F829"/>
    <mergeCell ref="E958:F958"/>
    <mergeCell ref="E969:F969"/>
    <mergeCell ref="E970:F970"/>
    <mergeCell ref="E999:F999"/>
    <mergeCell ref="E1010:F1010"/>
    <mergeCell ref="E1011:F1011"/>
    <mergeCell ref="E968:F968"/>
    <mergeCell ref="E966:F966"/>
    <mergeCell ref="E967:F967"/>
    <mergeCell ref="E1050:F1050"/>
    <mergeCell ref="E1057:F1057"/>
    <mergeCell ref="E1066:F1066"/>
    <mergeCell ref="E1067:F1067"/>
    <mergeCell ref="E1016:F1016"/>
    <mergeCell ref="E981:F981"/>
    <mergeCell ref="E1015:F1015"/>
    <mergeCell ref="E953:F953"/>
    <mergeCell ref="E954:F954"/>
    <mergeCell ref="E965:F965"/>
    <mergeCell ref="E988:F988"/>
    <mergeCell ref="E1000:F1000"/>
    <mergeCell ref="E1136:F1136"/>
    <mergeCell ref="E1124:F1124"/>
    <mergeCell ref="E1125:F1125"/>
    <mergeCell ref="E1126:F1126"/>
    <mergeCell ref="E1127:F1127"/>
    <mergeCell ref="E1137:F1137"/>
    <mergeCell ref="E1138:F1138"/>
    <mergeCell ref="E1139:F1139"/>
    <mergeCell ref="H1141:I1141"/>
    <mergeCell ref="E1121:F1121"/>
    <mergeCell ref="E1122:F1122"/>
    <mergeCell ref="E1123:F1123"/>
    <mergeCell ref="H1289:I1289"/>
    <mergeCell ref="E1329:F1329"/>
    <mergeCell ref="E1351:F1351"/>
    <mergeCell ref="E1325:F1325"/>
    <mergeCell ref="E1326:F1326"/>
    <mergeCell ref="E1327:F1327"/>
    <mergeCell ref="E1328:F1328"/>
    <mergeCell ref="E1128:F1128"/>
    <mergeCell ref="E1144:F1144"/>
    <mergeCell ref="E1145:F1145"/>
    <mergeCell ref="E1146:F1146"/>
    <mergeCell ref="E1147:F1147"/>
    <mergeCell ref="E1192:F1192"/>
    <mergeCell ref="E1193:F1193"/>
    <mergeCell ref="E1181:F1181"/>
    <mergeCell ref="E1180:F1180"/>
    <mergeCell ref="E1174:F1174"/>
    <mergeCell ref="E1175:F1175"/>
    <mergeCell ref="E1186:F1186"/>
    <mergeCell ref="E1187:F1187"/>
    <mergeCell ref="E1406:F1406"/>
    <mergeCell ref="E1317:F1317"/>
    <mergeCell ref="E1336:F1336"/>
    <mergeCell ref="E1337:F1337"/>
    <mergeCell ref="E1338:F1338"/>
    <mergeCell ref="E1339:F1339"/>
    <mergeCell ref="E1490:F1490"/>
    <mergeCell ref="E1502:F1502"/>
    <mergeCell ref="E1503:F1503"/>
    <mergeCell ref="E1504:F1504"/>
    <mergeCell ref="H1506:I1506"/>
    <mergeCell ref="E1514:F1514"/>
    <mergeCell ref="E1515:F1515"/>
    <mergeCell ref="E1486:F1486"/>
    <mergeCell ref="E1487:F1487"/>
    <mergeCell ref="E1488:F1488"/>
    <mergeCell ref="E1497:F1497"/>
    <mergeCell ref="E1498:F1498"/>
    <mergeCell ref="H1478:I1478"/>
    <mergeCell ref="H1445:I1445"/>
    <mergeCell ref="E1449:F1449"/>
    <mergeCell ref="E1450:F1450"/>
    <mergeCell ref="E1451:F1451"/>
    <mergeCell ref="E1452:F1452"/>
    <mergeCell ref="E1348:F1348"/>
    <mergeCell ref="E1349:F1349"/>
    <mergeCell ref="E1350:F1350"/>
    <mergeCell ref="E1359:F1359"/>
    <mergeCell ref="E1360:F1360"/>
    <mergeCell ref="E1361:F1361"/>
    <mergeCell ref="E1362:F1362"/>
    <mergeCell ref="E1363:F1363"/>
    <mergeCell ref="E1558:F1558"/>
    <mergeCell ref="E1568:F1568"/>
    <mergeCell ref="E1569:F1569"/>
    <mergeCell ref="E1570:F1570"/>
    <mergeCell ref="H1560:I1560"/>
    <mergeCell ref="E1563:F1563"/>
    <mergeCell ref="E1564:F1564"/>
    <mergeCell ref="E1565:F1565"/>
    <mergeCell ref="E1566:F1566"/>
    <mergeCell ref="E1483:F1483"/>
    <mergeCell ref="E1484:F1484"/>
    <mergeCell ref="H1550:I1550"/>
    <mergeCell ref="E1553:F1553"/>
    <mergeCell ref="E1554:F1554"/>
    <mergeCell ref="E1555:F1555"/>
    <mergeCell ref="E1556:F1556"/>
    <mergeCell ref="H1572:I1572"/>
    <mergeCell ref="E1575:F1575"/>
    <mergeCell ref="E1576:F1576"/>
    <mergeCell ref="E1624:F1624"/>
    <mergeCell ref="E1640:F1640"/>
    <mergeCell ref="E1648:F1648"/>
    <mergeCell ref="E1649:F1649"/>
    <mergeCell ref="E1650:F1650"/>
    <mergeCell ref="E1656:F1656"/>
    <mergeCell ref="E1657:F1657"/>
    <mergeCell ref="E1658:F1658"/>
    <mergeCell ref="E1666:F1666"/>
    <mergeCell ref="E1667:F1667"/>
    <mergeCell ref="E1635:F1635"/>
    <mergeCell ref="E1625:F1625"/>
    <mergeCell ref="E1626:F1626"/>
    <mergeCell ref="H1631:I1631"/>
    <mergeCell ref="F1634:G1634"/>
    <mergeCell ref="E1636:F1636"/>
    <mergeCell ref="E1637:F1637"/>
    <mergeCell ref="E1638:F1638"/>
    <mergeCell ref="E1639:F1639"/>
    <mergeCell ref="H1642:I1642"/>
    <mergeCell ref="E1628:F1628"/>
    <mergeCell ref="E1629:F1629"/>
    <mergeCell ref="E1616:F1616"/>
    <mergeCell ref="E1577:F1577"/>
    <mergeCell ref="E1588:F1588"/>
    <mergeCell ref="E1589:F1589"/>
    <mergeCell ref="E1605:F1605"/>
    <mergeCell ref="E1613:F1613"/>
    <mergeCell ref="E1614:F1614"/>
    <mergeCell ref="E1594:F1594"/>
    <mergeCell ref="E1822:F1822"/>
    <mergeCell ref="E1832:F1832"/>
    <mergeCell ref="E1841:F1841"/>
    <mergeCell ref="E1842:F1842"/>
    <mergeCell ref="H1844:I1844"/>
    <mergeCell ref="E1851:F1851"/>
    <mergeCell ref="E1852:F1852"/>
    <mergeCell ref="E1847:F1847"/>
    <mergeCell ref="E1848:F1848"/>
    <mergeCell ref="E1849:F1849"/>
    <mergeCell ref="E1850:F1850"/>
    <mergeCell ref="H1854:I1854"/>
    <mergeCell ref="E1772:F1772"/>
    <mergeCell ref="E1773:F1773"/>
    <mergeCell ref="E1774:F1774"/>
    <mergeCell ref="E1764:F1764"/>
    <mergeCell ref="H1786:I1786"/>
    <mergeCell ref="H1796:I1796"/>
    <mergeCell ref="H1805:I1805"/>
    <mergeCell ref="H1814:I1814"/>
    <mergeCell ref="H1824:I1824"/>
    <mergeCell ref="E1828:F1828"/>
    <mergeCell ref="E1829:F1829"/>
    <mergeCell ref="E1830:F1830"/>
    <mergeCell ref="E1831:F1831"/>
    <mergeCell ref="E2144:F2144"/>
    <mergeCell ref="E2152:F2152"/>
    <mergeCell ref="E2166:F2166"/>
    <mergeCell ref="E1914:F1914"/>
    <mergeCell ref="E1923:F1923"/>
    <mergeCell ref="E1924:F1924"/>
    <mergeCell ref="E1932:F1932"/>
    <mergeCell ref="E1939:F1939"/>
    <mergeCell ref="E1940:F1940"/>
    <mergeCell ref="E1941:F1941"/>
    <mergeCell ref="E1942:F1942"/>
    <mergeCell ref="E1952:F1952"/>
    <mergeCell ref="E1953:F1953"/>
    <mergeCell ref="E1980:F1980"/>
    <mergeCell ref="E1975:F1975"/>
    <mergeCell ref="E1948:F1948"/>
    <mergeCell ref="E1949:F1949"/>
    <mergeCell ref="E1950:F1950"/>
    <mergeCell ref="E1951:F1951"/>
    <mergeCell ref="E1958:F1958"/>
    <mergeCell ref="E1959:F1959"/>
    <mergeCell ref="E1960:F1960"/>
    <mergeCell ref="E1961:F1961"/>
    <mergeCell ref="E1966:F1966"/>
    <mergeCell ref="E1967:F1967"/>
    <mergeCell ref="E1968:F1968"/>
    <mergeCell ref="E1969:F1969"/>
    <mergeCell ref="E1970:F1970"/>
    <mergeCell ref="E1976:F1976"/>
    <mergeCell ref="E1977:F1977"/>
    <mergeCell ref="E1978:F1978"/>
    <mergeCell ref="E1979:F1979"/>
    <mergeCell ref="H937:I937"/>
    <mergeCell ref="E940:F940"/>
    <mergeCell ref="E941:F941"/>
    <mergeCell ref="H947:I947"/>
    <mergeCell ref="E950:F950"/>
    <mergeCell ref="E951:F951"/>
    <mergeCell ref="E952:F952"/>
    <mergeCell ref="E959:F959"/>
    <mergeCell ref="E2184:F2184"/>
    <mergeCell ref="E2205:F2205"/>
    <mergeCell ref="E2206:F2206"/>
    <mergeCell ref="E2207:F2207"/>
    <mergeCell ref="E2208:F2208"/>
    <mergeCell ref="E2209:F2209"/>
    <mergeCell ref="E2210:F2210"/>
    <mergeCell ref="E2211:F2211"/>
    <mergeCell ref="E2189:F2189"/>
    <mergeCell ref="E2195:F2195"/>
    <mergeCell ref="E2196:F2196"/>
    <mergeCell ref="E2021:F2021"/>
    <mergeCell ref="E2018:F2018"/>
    <mergeCell ref="E2019:F2019"/>
    <mergeCell ref="E2020:F2020"/>
    <mergeCell ref="E2022:F2022"/>
    <mergeCell ref="E2030:F2030"/>
    <mergeCell ref="E2031:F2031"/>
    <mergeCell ref="E2040:F2040"/>
    <mergeCell ref="E2104:F2104"/>
    <mergeCell ref="E2113:F2113"/>
    <mergeCell ref="E2128:F2128"/>
    <mergeCell ref="F2133:G2133"/>
    <mergeCell ref="E2137:F2137"/>
    <mergeCell ref="H600:I600"/>
    <mergeCell ref="E603:F603"/>
    <mergeCell ref="E604:F604"/>
    <mergeCell ref="E605:F605"/>
    <mergeCell ref="H609:I609"/>
    <mergeCell ref="E612:F612"/>
    <mergeCell ref="E613:F613"/>
    <mergeCell ref="E614:F614"/>
    <mergeCell ref="H619:I619"/>
    <mergeCell ref="E622:F622"/>
    <mergeCell ref="E623:F623"/>
    <mergeCell ref="H630:I630"/>
    <mergeCell ref="E633:F633"/>
    <mergeCell ref="H641:I641"/>
    <mergeCell ref="E644:F644"/>
    <mergeCell ref="H652:I652"/>
    <mergeCell ref="E655:F655"/>
    <mergeCell ref="E626:F626"/>
    <mergeCell ref="E627:F627"/>
    <mergeCell ref="E628:F628"/>
    <mergeCell ref="E624:F624"/>
    <mergeCell ref="E625:F625"/>
    <mergeCell ref="E607:F607"/>
    <mergeCell ref="E615:F615"/>
    <mergeCell ref="E634:F634"/>
    <mergeCell ref="E645:F645"/>
    <mergeCell ref="E646:F646"/>
    <mergeCell ref="E647:F647"/>
    <mergeCell ref="E960:F960"/>
    <mergeCell ref="H962:I962"/>
    <mergeCell ref="H972:I972"/>
    <mergeCell ref="E975:F975"/>
    <mergeCell ref="E976:F976"/>
    <mergeCell ref="E977:F977"/>
    <mergeCell ref="H983:I983"/>
    <mergeCell ref="E986:F986"/>
    <mergeCell ref="E987:F987"/>
    <mergeCell ref="H994:I994"/>
    <mergeCell ref="E997:F997"/>
    <mergeCell ref="E998:F998"/>
    <mergeCell ref="H1005:I1005"/>
    <mergeCell ref="E1008:F1008"/>
    <mergeCell ref="E1009:F1009"/>
    <mergeCell ref="H2092:I2092"/>
    <mergeCell ref="E2095:F2095"/>
    <mergeCell ref="E2017:F2017"/>
    <mergeCell ref="E2023:F2023"/>
    <mergeCell ref="E2024:F2024"/>
    <mergeCell ref="E2025:F2025"/>
    <mergeCell ref="E2080:F2080"/>
    <mergeCell ref="E2081:F2081"/>
    <mergeCell ref="E2086:F2086"/>
    <mergeCell ref="H1955:I1955"/>
    <mergeCell ref="H1963:I1963"/>
    <mergeCell ref="H1972:I1972"/>
    <mergeCell ref="H1759:I1759"/>
    <mergeCell ref="H1768:I1768"/>
    <mergeCell ref="H1778:I1778"/>
    <mergeCell ref="E1783:F1783"/>
    <mergeCell ref="E1784:F1784"/>
    <mergeCell ref="H2284:I2284"/>
    <mergeCell ref="F2287:G2287"/>
    <mergeCell ref="E2299:F2299"/>
    <mergeCell ref="H2301:I2301"/>
    <mergeCell ref="A2307:C2307"/>
    <mergeCell ref="F2307:G2307"/>
    <mergeCell ref="H2307:J2307"/>
    <mergeCell ref="A2309:J2309"/>
    <mergeCell ref="H2168:I2168"/>
    <mergeCell ref="E2179:F2179"/>
    <mergeCell ref="H2181:I2181"/>
    <mergeCell ref="E2190:F2190"/>
    <mergeCell ref="H2192:I2192"/>
    <mergeCell ref="E2200:F2200"/>
    <mergeCell ref="H2202:I2202"/>
    <mergeCell ref="E2212:F2212"/>
    <mergeCell ref="H2214:I2214"/>
    <mergeCell ref="E2221:F2221"/>
    <mergeCell ref="H2223:I2223"/>
    <mergeCell ref="E2230:F2230"/>
    <mergeCell ref="H2232:I2232"/>
    <mergeCell ref="E2244:F2244"/>
    <mergeCell ref="H2246:I2246"/>
    <mergeCell ref="E2253:F2253"/>
    <mergeCell ref="H2255:I2255"/>
    <mergeCell ref="E2175:F2175"/>
    <mergeCell ref="E2176:F2176"/>
    <mergeCell ref="E2177:F2177"/>
    <mergeCell ref="E2178:F2178"/>
    <mergeCell ref="E2185:F2185"/>
    <mergeCell ref="E2186:F2186"/>
    <mergeCell ref="E2187:F2187"/>
  </mergeCells>
  <pageMargins left="0.5" right="0.5" top="1" bottom="1" header="0.5" footer="0.5"/>
  <pageSetup paperSize="9" scale="47"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1C532-C688-47BA-84D6-D9919ADF9BA5}">
  <dimension ref="A3:J212"/>
  <sheetViews>
    <sheetView view="pageBreakPreview" topLeftCell="A98" zoomScale="60" zoomScaleNormal="100" workbookViewId="0">
      <selection activeCell="L153" sqref="L153"/>
    </sheetView>
  </sheetViews>
  <sheetFormatPr defaultColWidth="8.69921875" defaultRowHeight="13.8" x14ac:dyDescent="0.25"/>
  <cols>
    <col min="1" max="2" width="8.69921875" style="109"/>
    <col min="3" max="3" width="48.59765625" style="109" customWidth="1"/>
    <col min="4" max="16384" width="8.69921875" style="109"/>
  </cols>
  <sheetData>
    <row r="3" spans="1:10" x14ac:dyDescent="0.25">
      <c r="A3" s="139" t="s">
        <v>140</v>
      </c>
      <c r="B3" s="140"/>
      <c r="C3" s="140"/>
      <c r="D3" s="140"/>
      <c r="E3" s="140"/>
      <c r="F3" s="140"/>
      <c r="G3" s="140"/>
      <c r="H3" s="140"/>
      <c r="I3" s="140"/>
      <c r="J3" s="140"/>
    </row>
    <row r="4" spans="1:10" x14ac:dyDescent="0.25">
      <c r="A4" s="142" t="s">
        <v>1</v>
      </c>
      <c r="B4" s="154"/>
      <c r="C4" s="154" t="s">
        <v>6</v>
      </c>
      <c r="D4" s="140"/>
      <c r="E4" s="140"/>
      <c r="F4" s="140"/>
      <c r="G4" s="140"/>
      <c r="H4" s="140"/>
      <c r="I4" s="140"/>
      <c r="J4" s="140"/>
    </row>
    <row r="5" spans="1:10" x14ac:dyDescent="0.25">
      <c r="A5" s="142" t="s">
        <v>0</v>
      </c>
      <c r="B5" s="154"/>
      <c r="C5" s="154" t="s">
        <v>7</v>
      </c>
      <c r="D5" s="140"/>
      <c r="E5" s="140"/>
      <c r="F5" s="140"/>
      <c r="G5" s="140"/>
      <c r="H5" s="140"/>
      <c r="I5" s="140"/>
      <c r="J5" s="140"/>
    </row>
    <row r="6" spans="1:10" x14ac:dyDescent="0.25">
      <c r="A6" s="142" t="s">
        <v>141</v>
      </c>
      <c r="B6" s="154"/>
      <c r="C6" s="154" t="s">
        <v>2381</v>
      </c>
      <c r="D6" s="140"/>
      <c r="E6" s="140"/>
      <c r="F6" s="140"/>
      <c r="G6" s="140"/>
      <c r="H6" s="140"/>
      <c r="I6" s="140"/>
      <c r="J6" s="140"/>
    </row>
    <row r="7" spans="1:10" x14ac:dyDescent="0.25">
      <c r="A7" s="142" t="s">
        <v>142</v>
      </c>
      <c r="B7" s="154"/>
      <c r="C7" s="154" t="s">
        <v>143</v>
      </c>
      <c r="D7" s="140"/>
      <c r="E7" s="140"/>
      <c r="F7" s="140"/>
      <c r="G7" s="140"/>
      <c r="H7" s="140"/>
      <c r="I7" s="140"/>
      <c r="J7" s="140"/>
    </row>
    <row r="8" spans="1:10" x14ac:dyDescent="0.25">
      <c r="A8" s="142" t="s">
        <v>3</v>
      </c>
      <c r="B8" s="154"/>
      <c r="C8" s="154" t="s">
        <v>8</v>
      </c>
      <c r="D8" s="140"/>
      <c r="E8" s="140"/>
      <c r="F8" s="140"/>
      <c r="G8" s="140"/>
      <c r="H8" s="140"/>
      <c r="I8" s="140"/>
      <c r="J8" s="140"/>
    </row>
    <row r="9" spans="1:10" x14ac:dyDescent="0.25">
      <c r="A9" s="142" t="s">
        <v>144</v>
      </c>
      <c r="B9" s="154"/>
      <c r="C9" s="154" t="s">
        <v>2</v>
      </c>
      <c r="D9" s="140"/>
      <c r="E9" s="140"/>
      <c r="F9" s="140"/>
      <c r="G9" s="140"/>
      <c r="H9" s="140"/>
      <c r="I9" s="140"/>
      <c r="J9" s="140"/>
    </row>
    <row r="10" spans="1:10" x14ac:dyDescent="0.25">
      <c r="A10" s="142" t="s">
        <v>145</v>
      </c>
      <c r="B10" s="154"/>
      <c r="C10" s="154" t="s">
        <v>2382</v>
      </c>
      <c r="D10" s="140"/>
      <c r="E10" s="140"/>
      <c r="F10" s="140"/>
      <c r="G10" s="140"/>
      <c r="H10" s="140"/>
      <c r="I10" s="140"/>
      <c r="J10" s="140"/>
    </row>
    <row r="11" spans="1:10" x14ac:dyDescent="0.25">
      <c r="A11" s="142" t="s">
        <v>147</v>
      </c>
      <c r="B11" s="154"/>
      <c r="C11" s="154" t="s">
        <v>2383</v>
      </c>
      <c r="D11" s="140"/>
      <c r="E11" s="140"/>
      <c r="F11" s="140"/>
      <c r="G11" s="140"/>
      <c r="H11" s="140"/>
      <c r="I11" s="140"/>
      <c r="J11" s="140"/>
    </row>
    <row r="12" spans="1:10" ht="30" customHeight="1" x14ac:dyDescent="0.25">
      <c r="A12" s="110"/>
      <c r="B12" s="110" t="s">
        <v>148</v>
      </c>
      <c r="C12" s="110" t="s">
        <v>0</v>
      </c>
      <c r="D12" s="110" t="s">
        <v>3</v>
      </c>
      <c r="E12" s="98" t="s">
        <v>144</v>
      </c>
      <c r="F12" s="97" t="s">
        <v>145</v>
      </c>
      <c r="G12" s="97" t="s">
        <v>147</v>
      </c>
      <c r="H12" s="97" t="s">
        <v>149</v>
      </c>
      <c r="I12" s="97" t="s">
        <v>145</v>
      </c>
      <c r="J12" s="97" t="s">
        <v>147</v>
      </c>
    </row>
    <row r="13" spans="1:10" ht="24" customHeight="1" x14ac:dyDescent="0.25">
      <c r="A13" s="111" t="s">
        <v>126</v>
      </c>
      <c r="B13" s="111" t="s">
        <v>150</v>
      </c>
      <c r="C13" s="111" t="s">
        <v>9</v>
      </c>
      <c r="D13" s="111" t="s">
        <v>4</v>
      </c>
      <c r="E13" s="3" t="s">
        <v>5</v>
      </c>
      <c r="F13" s="2" t="s">
        <v>2384</v>
      </c>
      <c r="G13" s="2" t="s">
        <v>2385</v>
      </c>
      <c r="H13" s="2" t="s">
        <v>151</v>
      </c>
      <c r="I13" s="2" t="s">
        <v>2044</v>
      </c>
      <c r="J13" s="2" t="s">
        <v>2386</v>
      </c>
    </row>
    <row r="14" spans="1:10" ht="48" customHeight="1" x14ac:dyDescent="0.25">
      <c r="A14" s="7" t="s">
        <v>152</v>
      </c>
      <c r="B14" s="7" t="s">
        <v>153</v>
      </c>
      <c r="C14" s="7" t="s">
        <v>13</v>
      </c>
      <c r="D14" s="7" t="s">
        <v>10</v>
      </c>
      <c r="E14" s="6" t="s">
        <v>2</v>
      </c>
      <c r="F14" s="5" t="s">
        <v>146</v>
      </c>
      <c r="G14" s="5" t="s">
        <v>146</v>
      </c>
      <c r="H14" s="5" t="s">
        <v>154</v>
      </c>
      <c r="I14" s="5" t="s">
        <v>155</v>
      </c>
      <c r="J14" s="5" t="s">
        <v>155</v>
      </c>
    </row>
    <row r="17" spans="1:10" x14ac:dyDescent="0.25">
      <c r="A17" s="139" t="s">
        <v>1868</v>
      </c>
      <c r="B17" s="140"/>
      <c r="C17" s="140"/>
      <c r="D17" s="140"/>
      <c r="E17" s="140"/>
      <c r="F17" s="140"/>
      <c r="G17" s="140"/>
      <c r="H17" s="140"/>
      <c r="I17" s="140"/>
      <c r="J17" s="140"/>
    </row>
    <row r="18" spans="1:10" x14ac:dyDescent="0.25">
      <c r="A18" s="142" t="s">
        <v>1</v>
      </c>
      <c r="B18" s="154"/>
      <c r="C18" s="154" t="s">
        <v>1869</v>
      </c>
      <c r="D18" s="140"/>
      <c r="E18" s="140"/>
      <c r="F18" s="140"/>
      <c r="G18" s="140"/>
      <c r="H18" s="140"/>
      <c r="I18" s="140"/>
      <c r="J18" s="140"/>
    </row>
    <row r="19" spans="1:10" x14ac:dyDescent="0.25">
      <c r="A19" s="142" t="s">
        <v>0</v>
      </c>
      <c r="B19" s="154"/>
      <c r="C19" s="154" t="s">
        <v>956</v>
      </c>
      <c r="D19" s="140"/>
      <c r="E19" s="140"/>
      <c r="F19" s="140"/>
      <c r="G19" s="140"/>
      <c r="H19" s="140"/>
      <c r="I19" s="140"/>
      <c r="J19" s="140"/>
    </row>
    <row r="20" spans="1:10" x14ac:dyDescent="0.25">
      <c r="A20" s="142" t="s">
        <v>141</v>
      </c>
      <c r="B20" s="154"/>
      <c r="C20" s="154" t="s">
        <v>2381</v>
      </c>
      <c r="D20" s="140"/>
      <c r="E20" s="140"/>
      <c r="F20" s="140"/>
      <c r="G20" s="140"/>
      <c r="H20" s="140"/>
      <c r="I20" s="140"/>
      <c r="J20" s="140"/>
    </row>
    <row r="21" spans="1:10" x14ac:dyDescent="0.25">
      <c r="A21" s="142" t="s">
        <v>142</v>
      </c>
      <c r="B21" s="154"/>
      <c r="C21" s="154" t="s">
        <v>143</v>
      </c>
      <c r="D21" s="140"/>
      <c r="E21" s="140"/>
      <c r="F21" s="140"/>
      <c r="G21" s="140"/>
      <c r="H21" s="140"/>
      <c r="I21" s="140"/>
      <c r="J21" s="140"/>
    </row>
    <row r="22" spans="1:10" x14ac:dyDescent="0.25">
      <c r="A22" s="142" t="s">
        <v>3</v>
      </c>
      <c r="B22" s="154"/>
      <c r="C22" s="154" t="s">
        <v>913</v>
      </c>
      <c r="D22" s="140"/>
      <c r="E22" s="140"/>
      <c r="F22" s="140"/>
      <c r="G22" s="140"/>
      <c r="H22" s="140"/>
      <c r="I22" s="140"/>
      <c r="J22" s="140"/>
    </row>
    <row r="23" spans="1:10" x14ac:dyDescent="0.25">
      <c r="A23" s="142" t="s">
        <v>144</v>
      </c>
      <c r="B23" s="154"/>
      <c r="C23" s="154" t="s">
        <v>218</v>
      </c>
      <c r="D23" s="140"/>
      <c r="E23" s="140"/>
      <c r="F23" s="140"/>
      <c r="G23" s="140"/>
      <c r="H23" s="140"/>
      <c r="I23" s="140"/>
      <c r="J23" s="140"/>
    </row>
    <row r="24" spans="1:10" x14ac:dyDescent="0.25">
      <c r="A24" s="142" t="s">
        <v>145</v>
      </c>
      <c r="B24" s="154"/>
      <c r="C24" s="154" t="s">
        <v>2387</v>
      </c>
      <c r="D24" s="140"/>
      <c r="E24" s="140"/>
      <c r="F24" s="140"/>
      <c r="G24" s="140"/>
      <c r="H24" s="140"/>
      <c r="I24" s="140"/>
      <c r="J24" s="140"/>
    </row>
    <row r="25" spans="1:10" x14ac:dyDescent="0.25">
      <c r="A25" s="142" t="s">
        <v>147</v>
      </c>
      <c r="B25" s="154"/>
      <c r="C25" s="154" t="s">
        <v>1583</v>
      </c>
      <c r="D25" s="140"/>
      <c r="E25" s="140"/>
      <c r="F25" s="140"/>
      <c r="G25" s="140"/>
      <c r="H25" s="140"/>
      <c r="I25" s="140"/>
      <c r="J25" s="140"/>
    </row>
    <row r="26" spans="1:10" ht="30" customHeight="1" x14ac:dyDescent="0.25">
      <c r="A26" s="110"/>
      <c r="B26" s="110" t="s">
        <v>148</v>
      </c>
      <c r="C26" s="110" t="s">
        <v>0</v>
      </c>
      <c r="D26" s="110" t="s">
        <v>3</v>
      </c>
      <c r="E26" s="98" t="s">
        <v>144</v>
      </c>
      <c r="F26" s="97" t="s">
        <v>145</v>
      </c>
      <c r="G26" s="97" t="s">
        <v>147</v>
      </c>
      <c r="H26" s="97" t="s">
        <v>149</v>
      </c>
      <c r="I26" s="97" t="s">
        <v>145</v>
      </c>
      <c r="J26" s="97" t="s">
        <v>147</v>
      </c>
    </row>
    <row r="27" spans="1:10" ht="24" customHeight="1" x14ac:dyDescent="0.25">
      <c r="A27" s="111" t="s">
        <v>126</v>
      </c>
      <c r="B27" s="111" t="s">
        <v>150</v>
      </c>
      <c r="C27" s="111" t="s">
        <v>9</v>
      </c>
      <c r="D27" s="111" t="s">
        <v>4</v>
      </c>
      <c r="E27" s="3" t="s">
        <v>5</v>
      </c>
      <c r="F27" s="2" t="s">
        <v>2384</v>
      </c>
      <c r="G27" s="2" t="s">
        <v>2385</v>
      </c>
      <c r="H27" s="2" t="s">
        <v>1870</v>
      </c>
      <c r="I27" s="2" t="s">
        <v>2388</v>
      </c>
      <c r="J27" s="2" t="s">
        <v>2389</v>
      </c>
    </row>
    <row r="28" spans="1:10" ht="36" customHeight="1" x14ac:dyDescent="0.25">
      <c r="A28" s="7" t="s">
        <v>152</v>
      </c>
      <c r="B28" s="7" t="s">
        <v>1871</v>
      </c>
      <c r="C28" s="7" t="s">
        <v>2390</v>
      </c>
      <c r="D28" s="7" t="s">
        <v>10</v>
      </c>
      <c r="E28" s="6" t="s">
        <v>1872</v>
      </c>
      <c r="F28" s="5" t="s">
        <v>2391</v>
      </c>
      <c r="G28" s="5" t="s">
        <v>2391</v>
      </c>
      <c r="H28" s="5" t="s">
        <v>1480</v>
      </c>
      <c r="I28" s="5" t="s">
        <v>2391</v>
      </c>
      <c r="J28" s="5" t="s">
        <v>2391</v>
      </c>
    </row>
    <row r="30" spans="1:10" x14ac:dyDescent="0.25">
      <c r="A30" s="108"/>
    </row>
    <row r="31" spans="1:10" x14ac:dyDescent="0.25">
      <c r="A31" s="139" t="s">
        <v>1873</v>
      </c>
      <c r="B31" s="140"/>
      <c r="C31" s="140"/>
      <c r="D31" s="140"/>
      <c r="E31" s="140"/>
      <c r="F31" s="140"/>
      <c r="G31" s="140"/>
      <c r="H31" s="140"/>
      <c r="I31" s="140"/>
      <c r="J31" s="140"/>
    </row>
    <row r="32" spans="1:10" ht="13.95" customHeight="1" x14ac:dyDescent="0.25">
      <c r="A32" s="142" t="s">
        <v>1</v>
      </c>
      <c r="B32" s="154"/>
      <c r="C32" s="154" t="s">
        <v>1874</v>
      </c>
      <c r="D32" s="140"/>
      <c r="E32" s="140"/>
      <c r="F32" s="140"/>
      <c r="G32" s="140"/>
      <c r="H32" s="140"/>
      <c r="I32" s="140"/>
      <c r="J32" s="140"/>
    </row>
    <row r="33" spans="1:10" x14ac:dyDescent="0.25">
      <c r="A33" s="142" t="s">
        <v>0</v>
      </c>
      <c r="B33" s="154"/>
      <c r="C33" s="154" t="s">
        <v>1875</v>
      </c>
      <c r="D33" s="140"/>
      <c r="E33" s="140"/>
      <c r="F33" s="140"/>
      <c r="G33" s="140"/>
      <c r="H33" s="140"/>
      <c r="I33" s="140"/>
      <c r="J33" s="140"/>
    </row>
    <row r="34" spans="1:10" ht="21" customHeight="1" x14ac:dyDescent="0.25">
      <c r="A34" s="142" t="s">
        <v>141</v>
      </c>
      <c r="B34" s="154"/>
      <c r="C34" s="154" t="s">
        <v>2381</v>
      </c>
      <c r="D34" s="140"/>
      <c r="E34" s="140"/>
      <c r="F34" s="140"/>
      <c r="G34" s="140"/>
      <c r="H34" s="140"/>
      <c r="I34" s="140"/>
      <c r="J34" s="140"/>
    </row>
    <row r="35" spans="1:10" ht="13.95" customHeight="1" x14ac:dyDescent="0.25">
      <c r="A35" s="142" t="s">
        <v>142</v>
      </c>
      <c r="B35" s="154"/>
      <c r="C35" s="154" t="s">
        <v>143</v>
      </c>
      <c r="D35" s="140"/>
      <c r="E35" s="140"/>
      <c r="F35" s="140"/>
      <c r="G35" s="140"/>
      <c r="H35" s="140"/>
      <c r="I35" s="140"/>
      <c r="J35" s="140"/>
    </row>
    <row r="36" spans="1:10" x14ac:dyDescent="0.25">
      <c r="A36" s="142" t="s">
        <v>3</v>
      </c>
      <c r="B36" s="154"/>
      <c r="C36" s="154" t="s">
        <v>753</v>
      </c>
      <c r="D36" s="140"/>
      <c r="E36" s="140"/>
      <c r="F36" s="140"/>
      <c r="G36" s="140"/>
      <c r="H36" s="140"/>
      <c r="I36" s="140"/>
      <c r="J36" s="140"/>
    </row>
    <row r="37" spans="1:10" ht="13.95" customHeight="1" x14ac:dyDescent="0.25">
      <c r="A37" s="142" t="s">
        <v>144</v>
      </c>
      <c r="B37" s="154"/>
      <c r="C37" s="154" t="s">
        <v>218</v>
      </c>
      <c r="D37" s="140"/>
      <c r="E37" s="140"/>
      <c r="F37" s="140"/>
      <c r="G37" s="140"/>
      <c r="H37" s="140"/>
      <c r="I37" s="140"/>
      <c r="J37" s="140"/>
    </row>
    <row r="38" spans="1:10" ht="13.95" customHeight="1" x14ac:dyDescent="0.25">
      <c r="A38" s="142" t="s">
        <v>145</v>
      </c>
      <c r="B38" s="154"/>
      <c r="C38" s="154" t="s">
        <v>2392</v>
      </c>
      <c r="D38" s="140"/>
      <c r="E38" s="140"/>
      <c r="F38" s="140"/>
      <c r="G38" s="140"/>
      <c r="H38" s="140"/>
      <c r="I38" s="140"/>
      <c r="J38" s="140"/>
    </row>
    <row r="39" spans="1:10" ht="35.25" customHeight="1" x14ac:dyDescent="0.25">
      <c r="A39" s="142" t="s">
        <v>147</v>
      </c>
      <c r="B39" s="154"/>
      <c r="C39" s="154" t="s">
        <v>2393</v>
      </c>
      <c r="D39" s="140"/>
      <c r="E39" s="140"/>
      <c r="F39" s="140"/>
      <c r="G39" s="140"/>
      <c r="H39" s="140"/>
      <c r="I39" s="140"/>
      <c r="J39" s="140"/>
    </row>
    <row r="40" spans="1:10" ht="55.2" x14ac:dyDescent="0.25">
      <c r="A40" s="110"/>
      <c r="B40" s="110" t="s">
        <v>148</v>
      </c>
      <c r="C40" s="110" t="s">
        <v>0</v>
      </c>
      <c r="D40" s="110" t="s">
        <v>3</v>
      </c>
      <c r="E40" s="98" t="s">
        <v>144</v>
      </c>
      <c r="F40" s="97" t="s">
        <v>145</v>
      </c>
      <c r="G40" s="97" t="s">
        <v>147</v>
      </c>
      <c r="H40" s="97" t="s">
        <v>149</v>
      </c>
      <c r="I40" s="97" t="s">
        <v>145</v>
      </c>
      <c r="J40" s="97" t="s">
        <v>147</v>
      </c>
    </row>
    <row r="41" spans="1:10" ht="66" x14ac:dyDescent="0.25">
      <c r="A41" s="111" t="s">
        <v>126</v>
      </c>
      <c r="B41" s="111" t="s">
        <v>1876</v>
      </c>
      <c r="C41" s="111" t="s">
        <v>757</v>
      </c>
      <c r="D41" s="111" t="s">
        <v>4</v>
      </c>
      <c r="E41" s="3" t="s">
        <v>5</v>
      </c>
      <c r="F41" s="2" t="s">
        <v>2394</v>
      </c>
      <c r="G41" s="2" t="s">
        <v>2395</v>
      </c>
      <c r="H41" s="2" t="s">
        <v>1877</v>
      </c>
      <c r="I41" s="2" t="s">
        <v>2396</v>
      </c>
      <c r="J41" s="2" t="s">
        <v>2397</v>
      </c>
    </row>
    <row r="42" spans="1:10" ht="66" x14ac:dyDescent="0.25">
      <c r="A42" s="111" t="s">
        <v>126</v>
      </c>
      <c r="B42" s="111" t="s">
        <v>1878</v>
      </c>
      <c r="C42" s="111" t="s">
        <v>1222</v>
      </c>
      <c r="D42" s="111" t="s">
        <v>4</v>
      </c>
      <c r="E42" s="3" t="s">
        <v>5</v>
      </c>
      <c r="F42" s="2" t="s">
        <v>2398</v>
      </c>
      <c r="G42" s="2" t="s">
        <v>2399</v>
      </c>
      <c r="H42" s="2" t="s">
        <v>1879</v>
      </c>
      <c r="I42" s="2" t="s">
        <v>2400</v>
      </c>
      <c r="J42" s="2" t="s">
        <v>2401</v>
      </c>
    </row>
    <row r="43" spans="1:10" ht="26.4" x14ac:dyDescent="0.25">
      <c r="A43" s="7" t="s">
        <v>152</v>
      </c>
      <c r="B43" s="7" t="s">
        <v>1880</v>
      </c>
      <c r="C43" s="7" t="s">
        <v>1881</v>
      </c>
      <c r="D43" s="7" t="s">
        <v>10</v>
      </c>
      <c r="E43" s="6" t="s">
        <v>638</v>
      </c>
      <c r="F43" s="5" t="s">
        <v>1882</v>
      </c>
      <c r="G43" s="5" t="s">
        <v>1882</v>
      </c>
      <c r="H43" s="5" t="s">
        <v>1480</v>
      </c>
      <c r="I43" s="5" t="s">
        <v>1882</v>
      </c>
      <c r="J43" s="5" t="s">
        <v>1882</v>
      </c>
    </row>
    <row r="46" spans="1:10" x14ac:dyDescent="0.25">
      <c r="A46" s="139" t="s">
        <v>2526</v>
      </c>
      <c r="B46" s="140"/>
      <c r="C46" s="140"/>
      <c r="D46" s="140"/>
      <c r="E46" s="140"/>
      <c r="F46" s="140"/>
      <c r="G46" s="140"/>
      <c r="H46" s="140"/>
      <c r="I46" s="140"/>
      <c r="J46" s="140"/>
    </row>
    <row r="47" spans="1:10" ht="13.95" customHeight="1" x14ac:dyDescent="0.25">
      <c r="A47" s="142" t="s">
        <v>1</v>
      </c>
      <c r="B47" s="154"/>
      <c r="C47" s="154" t="s">
        <v>1724</v>
      </c>
      <c r="D47" s="140"/>
      <c r="E47" s="140"/>
      <c r="F47" s="140"/>
      <c r="G47" s="140"/>
      <c r="H47" s="140"/>
      <c r="I47" s="140"/>
      <c r="J47" s="140"/>
    </row>
    <row r="48" spans="1:10" x14ac:dyDescent="0.25">
      <c r="A48" s="142" t="s">
        <v>0</v>
      </c>
      <c r="B48" s="154"/>
      <c r="C48" s="154" t="s">
        <v>1725</v>
      </c>
      <c r="D48" s="140"/>
      <c r="E48" s="140"/>
      <c r="F48" s="140"/>
      <c r="G48" s="140"/>
      <c r="H48" s="140"/>
      <c r="I48" s="140"/>
      <c r="J48" s="140"/>
    </row>
    <row r="49" spans="1:10" ht="13.95" customHeight="1" x14ac:dyDescent="0.25">
      <c r="A49" s="142" t="s">
        <v>141</v>
      </c>
      <c r="B49" s="154"/>
      <c r="C49" s="154" t="s">
        <v>2381</v>
      </c>
      <c r="D49" s="140"/>
      <c r="E49" s="140"/>
      <c r="F49" s="140"/>
      <c r="G49" s="140"/>
      <c r="H49" s="140"/>
      <c r="I49" s="140"/>
      <c r="J49" s="140"/>
    </row>
    <row r="50" spans="1:10" x14ac:dyDescent="0.25">
      <c r="A50" s="142" t="s">
        <v>142</v>
      </c>
      <c r="B50" s="154"/>
      <c r="C50" s="154" t="s">
        <v>143</v>
      </c>
      <c r="D50" s="140"/>
      <c r="E50" s="140"/>
      <c r="F50" s="140"/>
      <c r="G50" s="140"/>
      <c r="H50" s="140"/>
      <c r="I50" s="140"/>
      <c r="J50" s="140"/>
    </row>
    <row r="51" spans="1:10" x14ac:dyDescent="0.25">
      <c r="A51" s="142" t="s">
        <v>3</v>
      </c>
      <c r="B51" s="154"/>
      <c r="C51" s="154" t="s">
        <v>753</v>
      </c>
      <c r="D51" s="140"/>
      <c r="E51" s="140"/>
      <c r="F51" s="140"/>
      <c r="G51" s="140"/>
      <c r="H51" s="140"/>
      <c r="I51" s="140"/>
      <c r="J51" s="140"/>
    </row>
    <row r="52" spans="1:10" x14ac:dyDescent="0.25">
      <c r="A52" s="142" t="s">
        <v>144</v>
      </c>
      <c r="B52" s="154"/>
      <c r="C52" s="154" t="s">
        <v>2</v>
      </c>
      <c r="D52" s="140"/>
      <c r="E52" s="140"/>
      <c r="F52" s="140"/>
      <c r="G52" s="140"/>
      <c r="H52" s="140"/>
      <c r="I52" s="140"/>
      <c r="J52" s="140"/>
    </row>
    <row r="53" spans="1:10" x14ac:dyDescent="0.25">
      <c r="A53" s="142" t="s">
        <v>145</v>
      </c>
      <c r="B53" s="154"/>
      <c r="C53" s="154" t="s">
        <v>2527</v>
      </c>
      <c r="D53" s="140"/>
      <c r="E53" s="140"/>
      <c r="F53" s="140"/>
      <c r="G53" s="140"/>
      <c r="H53" s="140"/>
      <c r="I53" s="140"/>
      <c r="J53" s="140"/>
    </row>
    <row r="54" spans="1:10" ht="13.95" customHeight="1" x14ac:dyDescent="0.25">
      <c r="A54" s="142" t="s">
        <v>147</v>
      </c>
      <c r="B54" s="154"/>
      <c r="C54" s="154" t="s">
        <v>2528</v>
      </c>
      <c r="D54" s="140"/>
      <c r="E54" s="140"/>
      <c r="F54" s="140"/>
      <c r="G54" s="140"/>
      <c r="H54" s="140"/>
      <c r="I54" s="140"/>
      <c r="J54" s="140"/>
    </row>
    <row r="55" spans="1:10" ht="13.95" customHeight="1" x14ac:dyDescent="0.25">
      <c r="A55" s="110"/>
      <c r="B55" s="110" t="s">
        <v>148</v>
      </c>
      <c r="C55" s="110" t="s">
        <v>0</v>
      </c>
      <c r="D55" s="110" t="s">
        <v>3</v>
      </c>
      <c r="E55" s="98" t="s">
        <v>144</v>
      </c>
      <c r="F55" s="97" t="s">
        <v>145</v>
      </c>
      <c r="G55" s="97" t="s">
        <v>147</v>
      </c>
      <c r="H55" s="97" t="s">
        <v>149</v>
      </c>
      <c r="I55" s="97" t="s">
        <v>145</v>
      </c>
      <c r="J55" s="97" t="s">
        <v>147</v>
      </c>
    </row>
    <row r="56" spans="1:10" ht="30" customHeight="1" x14ac:dyDescent="0.25">
      <c r="A56" s="111" t="s">
        <v>126</v>
      </c>
      <c r="B56" s="111" t="s">
        <v>2529</v>
      </c>
      <c r="C56" s="111" t="s">
        <v>2530</v>
      </c>
      <c r="D56" s="111" t="s">
        <v>754</v>
      </c>
      <c r="E56" s="3" t="s">
        <v>261</v>
      </c>
      <c r="F56" s="2" t="s">
        <v>2531</v>
      </c>
      <c r="G56" s="2" t="s">
        <v>2532</v>
      </c>
      <c r="H56" s="2" t="s">
        <v>2533</v>
      </c>
      <c r="I56" s="2" t="s">
        <v>2534</v>
      </c>
      <c r="J56" s="2" t="s">
        <v>1861</v>
      </c>
    </row>
    <row r="57" spans="1:10" ht="36" customHeight="1" x14ac:dyDescent="0.25">
      <c r="A57" s="111" t="s">
        <v>126</v>
      </c>
      <c r="B57" s="111" t="s">
        <v>150</v>
      </c>
      <c r="C57" s="111" t="s">
        <v>9</v>
      </c>
      <c r="D57" s="111" t="s">
        <v>4</v>
      </c>
      <c r="E57" s="3" t="s">
        <v>5</v>
      </c>
      <c r="F57" s="2" t="s">
        <v>2384</v>
      </c>
      <c r="G57" s="2" t="s">
        <v>2385</v>
      </c>
      <c r="H57" s="2" t="s">
        <v>2535</v>
      </c>
      <c r="I57" s="2" t="s">
        <v>2536</v>
      </c>
      <c r="J57" s="2" t="s">
        <v>2537</v>
      </c>
    </row>
    <row r="58" spans="1:10" ht="24" customHeight="1" x14ac:dyDescent="0.25">
      <c r="A58" s="111" t="s">
        <v>126</v>
      </c>
      <c r="B58" s="111" t="s">
        <v>2538</v>
      </c>
      <c r="C58" s="111" t="s">
        <v>2539</v>
      </c>
      <c r="D58" s="111" t="s">
        <v>804</v>
      </c>
      <c r="E58" s="3" t="s">
        <v>808</v>
      </c>
      <c r="F58" s="2" t="s">
        <v>2540</v>
      </c>
      <c r="G58" s="2" t="s">
        <v>2541</v>
      </c>
      <c r="H58" s="2" t="s">
        <v>2542</v>
      </c>
      <c r="I58" s="2" t="s">
        <v>2543</v>
      </c>
      <c r="J58" s="2" t="s">
        <v>2544</v>
      </c>
    </row>
    <row r="59" spans="1:10" ht="60" customHeight="1" x14ac:dyDescent="0.25">
      <c r="A59" s="7" t="s">
        <v>152</v>
      </c>
      <c r="B59" s="7" t="s">
        <v>2545</v>
      </c>
      <c r="C59" s="7" t="s">
        <v>2546</v>
      </c>
      <c r="D59" s="7" t="s">
        <v>10</v>
      </c>
      <c r="E59" s="6" t="s">
        <v>546</v>
      </c>
      <c r="F59" s="5" t="s">
        <v>2547</v>
      </c>
      <c r="G59" s="5" t="s">
        <v>2547</v>
      </c>
      <c r="H59" s="5" t="s">
        <v>1480</v>
      </c>
      <c r="I59" s="5" t="s">
        <v>2547</v>
      </c>
      <c r="J59" s="5" t="s">
        <v>2547</v>
      </c>
    </row>
    <row r="61" spans="1:10" x14ac:dyDescent="0.25">
      <c r="A61" s="139" t="s">
        <v>2548</v>
      </c>
      <c r="B61" s="140"/>
      <c r="C61" s="140"/>
      <c r="D61" s="140"/>
      <c r="E61" s="140"/>
      <c r="F61" s="140"/>
      <c r="G61" s="140"/>
      <c r="H61" s="140"/>
      <c r="I61" s="140"/>
      <c r="J61" s="140"/>
    </row>
    <row r="62" spans="1:10" x14ac:dyDescent="0.25">
      <c r="A62" s="142" t="s">
        <v>1</v>
      </c>
      <c r="B62" s="154"/>
      <c r="C62" s="154" t="s">
        <v>1726</v>
      </c>
      <c r="D62" s="140"/>
      <c r="E62" s="140"/>
      <c r="F62" s="140"/>
      <c r="G62" s="140"/>
      <c r="H62" s="140"/>
      <c r="I62" s="140"/>
      <c r="J62" s="140"/>
    </row>
    <row r="63" spans="1:10" x14ac:dyDescent="0.25">
      <c r="A63" s="142" t="s">
        <v>0</v>
      </c>
      <c r="B63" s="154"/>
      <c r="C63" s="154" t="s">
        <v>1727</v>
      </c>
      <c r="D63" s="140"/>
      <c r="E63" s="140"/>
      <c r="F63" s="140"/>
      <c r="G63" s="140"/>
      <c r="H63" s="140"/>
      <c r="I63" s="140"/>
      <c r="J63" s="140"/>
    </row>
    <row r="64" spans="1:10" x14ac:dyDescent="0.25">
      <c r="A64" s="142" t="s">
        <v>141</v>
      </c>
      <c r="B64" s="154"/>
      <c r="C64" s="154" t="s">
        <v>2381</v>
      </c>
      <c r="D64" s="140"/>
      <c r="E64" s="140"/>
      <c r="F64" s="140"/>
      <c r="G64" s="140"/>
      <c r="H64" s="140"/>
      <c r="I64" s="140"/>
      <c r="J64" s="140"/>
    </row>
    <row r="65" spans="1:10" x14ac:dyDescent="0.25">
      <c r="A65" s="142" t="s">
        <v>142</v>
      </c>
      <c r="B65" s="154"/>
      <c r="C65" s="154" t="s">
        <v>143</v>
      </c>
      <c r="D65" s="140"/>
      <c r="E65" s="140"/>
      <c r="F65" s="140"/>
      <c r="G65" s="140"/>
      <c r="H65" s="140"/>
      <c r="I65" s="140"/>
      <c r="J65" s="140"/>
    </row>
    <row r="66" spans="1:10" x14ac:dyDescent="0.25">
      <c r="A66" s="142" t="s">
        <v>3</v>
      </c>
      <c r="B66" s="154"/>
      <c r="C66" s="154" t="s">
        <v>753</v>
      </c>
      <c r="D66" s="140"/>
      <c r="E66" s="140"/>
      <c r="F66" s="140"/>
      <c r="G66" s="140"/>
      <c r="H66" s="140"/>
      <c r="I66" s="140"/>
      <c r="J66" s="140"/>
    </row>
    <row r="67" spans="1:10" x14ac:dyDescent="0.25">
      <c r="A67" s="142" t="s">
        <v>144</v>
      </c>
      <c r="B67" s="154"/>
      <c r="C67" s="154" t="s">
        <v>2</v>
      </c>
      <c r="D67" s="140"/>
      <c r="E67" s="140"/>
      <c r="F67" s="140"/>
      <c r="G67" s="140"/>
      <c r="H67" s="140"/>
      <c r="I67" s="140"/>
      <c r="J67" s="140"/>
    </row>
    <row r="68" spans="1:10" x14ac:dyDescent="0.25">
      <c r="A68" s="142" t="s">
        <v>145</v>
      </c>
      <c r="B68" s="154"/>
      <c r="C68" s="154" t="s">
        <v>2549</v>
      </c>
      <c r="D68" s="140"/>
      <c r="E68" s="140"/>
      <c r="F68" s="140"/>
      <c r="G68" s="140"/>
      <c r="H68" s="140"/>
      <c r="I68" s="140"/>
      <c r="J68" s="140"/>
    </row>
    <row r="69" spans="1:10" x14ac:dyDescent="0.25">
      <c r="A69" s="142" t="s">
        <v>147</v>
      </c>
      <c r="B69" s="154"/>
      <c r="C69" s="154" t="s">
        <v>2550</v>
      </c>
      <c r="D69" s="140"/>
      <c r="E69" s="140"/>
      <c r="F69" s="140"/>
      <c r="G69" s="140"/>
      <c r="H69" s="140"/>
      <c r="I69" s="140"/>
      <c r="J69" s="140"/>
    </row>
    <row r="70" spans="1:10" ht="30" customHeight="1" x14ac:dyDescent="0.25">
      <c r="A70" s="110"/>
      <c r="B70" s="110" t="s">
        <v>148</v>
      </c>
      <c r="C70" s="110" t="s">
        <v>0</v>
      </c>
      <c r="D70" s="110" t="s">
        <v>3</v>
      </c>
      <c r="E70" s="98" t="s">
        <v>144</v>
      </c>
      <c r="F70" s="97" t="s">
        <v>145</v>
      </c>
      <c r="G70" s="97" t="s">
        <v>147</v>
      </c>
      <c r="H70" s="97" t="s">
        <v>149</v>
      </c>
      <c r="I70" s="97" t="s">
        <v>145</v>
      </c>
      <c r="J70" s="97" t="s">
        <v>147</v>
      </c>
    </row>
    <row r="71" spans="1:10" ht="24" customHeight="1" x14ac:dyDescent="0.25">
      <c r="A71" s="111" t="s">
        <v>126</v>
      </c>
      <c r="B71" s="111" t="s">
        <v>2551</v>
      </c>
      <c r="C71" s="111" t="s">
        <v>2552</v>
      </c>
      <c r="D71" s="111" t="s">
        <v>4</v>
      </c>
      <c r="E71" s="3" t="s">
        <v>5</v>
      </c>
      <c r="F71" s="2" t="s">
        <v>2553</v>
      </c>
      <c r="G71" s="2" t="s">
        <v>2554</v>
      </c>
      <c r="H71" s="2" t="s">
        <v>1519</v>
      </c>
      <c r="I71" s="2" t="s">
        <v>2555</v>
      </c>
      <c r="J71" s="2" t="s">
        <v>2556</v>
      </c>
    </row>
    <row r="72" spans="1:10" ht="24" customHeight="1" x14ac:dyDescent="0.25">
      <c r="A72" s="111" t="s">
        <v>126</v>
      </c>
      <c r="B72" s="111" t="s">
        <v>2557</v>
      </c>
      <c r="C72" s="111" t="s">
        <v>2558</v>
      </c>
      <c r="D72" s="111" t="s">
        <v>4</v>
      </c>
      <c r="E72" s="3" t="s">
        <v>5</v>
      </c>
      <c r="F72" s="2" t="s">
        <v>2559</v>
      </c>
      <c r="G72" s="2" t="s">
        <v>2560</v>
      </c>
      <c r="H72" s="2" t="s">
        <v>1519</v>
      </c>
      <c r="I72" s="2" t="s">
        <v>2561</v>
      </c>
      <c r="J72" s="2" t="s">
        <v>2562</v>
      </c>
    </row>
    <row r="73" spans="1:10" ht="24" customHeight="1" x14ac:dyDescent="0.25">
      <c r="A73" s="111" t="s">
        <v>126</v>
      </c>
      <c r="B73" s="111" t="s">
        <v>2563</v>
      </c>
      <c r="C73" s="111" t="s">
        <v>1432</v>
      </c>
      <c r="D73" s="111" t="s">
        <v>753</v>
      </c>
      <c r="E73" s="3" t="s">
        <v>2</v>
      </c>
      <c r="F73" s="2" t="s">
        <v>2564</v>
      </c>
      <c r="G73" s="2" t="s">
        <v>2565</v>
      </c>
      <c r="H73" s="2" t="s">
        <v>1534</v>
      </c>
      <c r="I73" s="2" t="s">
        <v>2566</v>
      </c>
      <c r="J73" s="2" t="s">
        <v>2567</v>
      </c>
    </row>
    <row r="74" spans="1:10" ht="24" customHeight="1" x14ac:dyDescent="0.25">
      <c r="A74" s="111" t="s">
        <v>126</v>
      </c>
      <c r="B74" s="111" t="s">
        <v>150</v>
      </c>
      <c r="C74" s="111" t="s">
        <v>9</v>
      </c>
      <c r="D74" s="111" t="s">
        <v>4</v>
      </c>
      <c r="E74" s="3" t="s">
        <v>5</v>
      </c>
      <c r="F74" s="2" t="s">
        <v>2384</v>
      </c>
      <c r="G74" s="2" t="s">
        <v>2385</v>
      </c>
      <c r="H74" s="2" t="s">
        <v>1519</v>
      </c>
      <c r="I74" s="2" t="s">
        <v>2568</v>
      </c>
      <c r="J74" s="2" t="s">
        <v>2569</v>
      </c>
    </row>
    <row r="75" spans="1:10" ht="24" customHeight="1" x14ac:dyDescent="0.25">
      <c r="A75" s="7" t="s">
        <v>152</v>
      </c>
      <c r="B75" s="7" t="s">
        <v>2570</v>
      </c>
      <c r="C75" s="7" t="s">
        <v>2571</v>
      </c>
      <c r="D75" s="7" t="s">
        <v>10</v>
      </c>
      <c r="E75" s="6" t="s">
        <v>546</v>
      </c>
      <c r="F75" s="5" t="s">
        <v>2572</v>
      </c>
      <c r="G75" s="5" t="s">
        <v>2572</v>
      </c>
      <c r="H75" s="5" t="s">
        <v>1480</v>
      </c>
      <c r="I75" s="5" t="s">
        <v>2572</v>
      </c>
      <c r="J75" s="5" t="s">
        <v>2572</v>
      </c>
    </row>
    <row r="76" spans="1:10" ht="24" customHeight="1" x14ac:dyDescent="0.25">
      <c r="A76" s="7" t="s">
        <v>152</v>
      </c>
      <c r="B76" s="7" t="s">
        <v>2573</v>
      </c>
      <c r="C76" s="7" t="s">
        <v>2574</v>
      </c>
      <c r="D76" s="7" t="s">
        <v>10</v>
      </c>
      <c r="E76" s="6" t="s">
        <v>2</v>
      </c>
      <c r="F76" s="5" t="s">
        <v>15</v>
      </c>
      <c r="G76" s="5" t="s">
        <v>15</v>
      </c>
      <c r="H76" s="5" t="s">
        <v>1480</v>
      </c>
      <c r="I76" s="5" t="s">
        <v>15</v>
      </c>
      <c r="J76" s="5" t="s">
        <v>15</v>
      </c>
    </row>
    <row r="77" spans="1:10" ht="24" customHeight="1" x14ac:dyDescent="0.25">
      <c r="A77" s="7" t="s">
        <v>152</v>
      </c>
      <c r="B77" s="7" t="s">
        <v>2575</v>
      </c>
      <c r="C77" s="7" t="s">
        <v>2576</v>
      </c>
      <c r="D77" s="7" t="s">
        <v>10</v>
      </c>
      <c r="E77" s="6" t="s">
        <v>2</v>
      </c>
      <c r="F77" s="5" t="s">
        <v>2577</v>
      </c>
      <c r="G77" s="5" t="s">
        <v>2577</v>
      </c>
      <c r="H77" s="5" t="s">
        <v>1480</v>
      </c>
      <c r="I77" s="5" t="s">
        <v>2577</v>
      </c>
      <c r="J77" s="5" t="s">
        <v>2577</v>
      </c>
    </row>
    <row r="78" spans="1:10" ht="24" customHeight="1" x14ac:dyDescent="0.25">
      <c r="A78" s="7" t="s">
        <v>152</v>
      </c>
      <c r="B78" s="7" t="s">
        <v>2578</v>
      </c>
      <c r="C78" s="7" t="s">
        <v>2579</v>
      </c>
      <c r="D78" s="7" t="s">
        <v>10</v>
      </c>
      <c r="E78" s="6" t="s">
        <v>546</v>
      </c>
      <c r="F78" s="5" t="s">
        <v>2580</v>
      </c>
      <c r="G78" s="5" t="s">
        <v>2580</v>
      </c>
      <c r="H78" s="5" t="s">
        <v>1480</v>
      </c>
      <c r="I78" s="5" t="s">
        <v>2580</v>
      </c>
      <c r="J78" s="5" t="s">
        <v>2580</v>
      </c>
    </row>
    <row r="79" spans="1:10" ht="24" customHeight="1" x14ac:dyDescent="0.25">
      <c r="A79" s="7" t="s">
        <v>152</v>
      </c>
      <c r="B79" s="7" t="s">
        <v>2581</v>
      </c>
      <c r="C79" s="7" t="s">
        <v>2582</v>
      </c>
      <c r="D79" s="7" t="s">
        <v>10</v>
      </c>
      <c r="E79" s="6" t="s">
        <v>230</v>
      </c>
      <c r="F79" s="5" t="s">
        <v>2583</v>
      </c>
      <c r="G79" s="5" t="s">
        <v>2583</v>
      </c>
      <c r="H79" s="5" t="s">
        <v>2584</v>
      </c>
      <c r="I79" s="5" t="s">
        <v>2585</v>
      </c>
      <c r="J79" s="5" t="s">
        <v>2585</v>
      </c>
    </row>
    <row r="80" spans="1:10" ht="24" customHeight="1" x14ac:dyDescent="0.25">
      <c r="A80" s="7" t="s">
        <v>152</v>
      </c>
      <c r="B80" s="7" t="s">
        <v>2586</v>
      </c>
      <c r="C80" s="7" t="s">
        <v>2587</v>
      </c>
      <c r="D80" s="7" t="s">
        <v>10</v>
      </c>
      <c r="E80" s="6" t="s">
        <v>11</v>
      </c>
      <c r="F80" s="5" t="s">
        <v>2588</v>
      </c>
      <c r="G80" s="5" t="s">
        <v>2588</v>
      </c>
      <c r="H80" s="5" t="s">
        <v>1538</v>
      </c>
      <c r="I80" s="5" t="s">
        <v>2589</v>
      </c>
      <c r="J80" s="5" t="s">
        <v>2589</v>
      </c>
    </row>
    <row r="81" spans="1:10" ht="48" customHeight="1" x14ac:dyDescent="0.25">
      <c r="A81" s="7" t="s">
        <v>152</v>
      </c>
      <c r="B81" s="7" t="s">
        <v>2590</v>
      </c>
      <c r="C81" s="7" t="s">
        <v>2591</v>
      </c>
      <c r="D81" s="7" t="s">
        <v>10</v>
      </c>
      <c r="E81" s="6" t="s">
        <v>2</v>
      </c>
      <c r="F81" s="5" t="s">
        <v>2592</v>
      </c>
      <c r="G81" s="5" t="s">
        <v>2592</v>
      </c>
      <c r="H81" s="5" t="s">
        <v>1529</v>
      </c>
      <c r="I81" s="5" t="s">
        <v>2593</v>
      </c>
      <c r="J81" s="5" t="s">
        <v>2593</v>
      </c>
    </row>
    <row r="82" spans="1:10" ht="24" customHeight="1" x14ac:dyDescent="0.25">
      <c r="A82" s="7" t="s">
        <v>152</v>
      </c>
      <c r="B82" s="7" t="s">
        <v>2594</v>
      </c>
      <c r="C82" s="7" t="s">
        <v>2595</v>
      </c>
      <c r="D82" s="7" t="s">
        <v>10</v>
      </c>
      <c r="E82" s="6" t="s">
        <v>546</v>
      </c>
      <c r="F82" s="5" t="s">
        <v>2596</v>
      </c>
      <c r="G82" s="5" t="s">
        <v>2596</v>
      </c>
      <c r="H82" s="5" t="s">
        <v>1480</v>
      </c>
      <c r="I82" s="5" t="s">
        <v>2596</v>
      </c>
      <c r="J82" s="5" t="s">
        <v>2596</v>
      </c>
    </row>
    <row r="83" spans="1:10" ht="36" customHeight="1" x14ac:dyDescent="0.25">
      <c r="A83" s="7" t="s">
        <v>152</v>
      </c>
      <c r="B83" s="7" t="s">
        <v>2597</v>
      </c>
      <c r="C83" s="7" t="s">
        <v>2598</v>
      </c>
      <c r="D83" s="7" t="s">
        <v>10</v>
      </c>
      <c r="E83" s="6" t="s">
        <v>546</v>
      </c>
      <c r="F83" s="5" t="s">
        <v>2599</v>
      </c>
      <c r="G83" s="5" t="s">
        <v>2599</v>
      </c>
      <c r="H83" s="5" t="s">
        <v>1529</v>
      </c>
      <c r="I83" s="5" t="s">
        <v>2600</v>
      </c>
      <c r="J83" s="5" t="s">
        <v>2600</v>
      </c>
    </row>
    <row r="84" spans="1:10" ht="24" customHeight="1" x14ac:dyDescent="0.25">
      <c r="A84" s="7" t="s">
        <v>152</v>
      </c>
      <c r="B84" s="7" t="s">
        <v>2601</v>
      </c>
      <c r="C84" s="7" t="s">
        <v>2602</v>
      </c>
      <c r="D84" s="7" t="s">
        <v>10</v>
      </c>
      <c r="E84" s="6" t="s">
        <v>546</v>
      </c>
      <c r="F84" s="5" t="s">
        <v>2603</v>
      </c>
      <c r="G84" s="5" t="s">
        <v>2603</v>
      </c>
      <c r="H84" s="5" t="s">
        <v>1529</v>
      </c>
      <c r="I84" s="5" t="s">
        <v>2604</v>
      </c>
      <c r="J84" s="5" t="s">
        <v>2604</v>
      </c>
    </row>
    <row r="85" spans="1:10" ht="36" customHeight="1" x14ac:dyDescent="0.25">
      <c r="A85" s="7" t="s">
        <v>152</v>
      </c>
      <c r="B85" s="7" t="s">
        <v>2605</v>
      </c>
      <c r="C85" s="7" t="s">
        <v>2606</v>
      </c>
      <c r="D85" s="7" t="s">
        <v>10</v>
      </c>
      <c r="E85" s="6" t="s">
        <v>546</v>
      </c>
      <c r="F85" s="5" t="s">
        <v>2607</v>
      </c>
      <c r="G85" s="5" t="s">
        <v>2607</v>
      </c>
      <c r="H85" s="5" t="s">
        <v>1529</v>
      </c>
      <c r="I85" s="5" t="s">
        <v>2608</v>
      </c>
      <c r="J85" s="5" t="s">
        <v>2608</v>
      </c>
    </row>
    <row r="86" spans="1:10" ht="24" customHeight="1" x14ac:dyDescent="0.25">
      <c r="A86" s="7" t="s">
        <v>152</v>
      </c>
      <c r="B86" s="7" t="s">
        <v>2609</v>
      </c>
      <c r="C86" s="7" t="s">
        <v>2610</v>
      </c>
      <c r="D86" s="7" t="s">
        <v>10</v>
      </c>
      <c r="E86" s="6" t="s">
        <v>2</v>
      </c>
      <c r="F86" s="5" t="s">
        <v>2611</v>
      </c>
      <c r="G86" s="5" t="s">
        <v>2611</v>
      </c>
      <c r="H86" s="5" t="s">
        <v>2542</v>
      </c>
      <c r="I86" s="5" t="s">
        <v>2612</v>
      </c>
      <c r="J86" s="5" t="s">
        <v>2612</v>
      </c>
    </row>
    <row r="87" spans="1:10" ht="24" customHeight="1" x14ac:dyDescent="0.25">
      <c r="A87" s="7" t="s">
        <v>152</v>
      </c>
      <c r="B87" s="7" t="s">
        <v>2613</v>
      </c>
      <c r="C87" s="7" t="s">
        <v>2614</v>
      </c>
      <c r="D87" s="7" t="s">
        <v>10</v>
      </c>
      <c r="E87" s="6" t="s">
        <v>2</v>
      </c>
      <c r="F87" s="5" t="s">
        <v>2615</v>
      </c>
      <c r="G87" s="5" t="s">
        <v>2615</v>
      </c>
      <c r="H87" s="5" t="s">
        <v>1529</v>
      </c>
      <c r="I87" s="5" t="s">
        <v>2616</v>
      </c>
      <c r="J87" s="5" t="s">
        <v>2616</v>
      </c>
    </row>
    <row r="88" spans="1:10" ht="36" customHeight="1" x14ac:dyDescent="0.25">
      <c r="A88" s="7" t="s">
        <v>152</v>
      </c>
      <c r="B88" s="7" t="s">
        <v>2617</v>
      </c>
      <c r="C88" s="7" t="s">
        <v>2618</v>
      </c>
      <c r="D88" s="7" t="s">
        <v>10</v>
      </c>
      <c r="E88" s="6" t="s">
        <v>2</v>
      </c>
      <c r="F88" s="5" t="s">
        <v>2619</v>
      </c>
      <c r="G88" s="5" t="s">
        <v>2619</v>
      </c>
      <c r="H88" s="5" t="s">
        <v>1529</v>
      </c>
      <c r="I88" s="5" t="s">
        <v>2620</v>
      </c>
      <c r="J88" s="5" t="s">
        <v>2620</v>
      </c>
    </row>
    <row r="89" spans="1:10" ht="24" customHeight="1" x14ac:dyDescent="0.25">
      <c r="A89" s="7" t="s">
        <v>152</v>
      </c>
      <c r="B89" s="7" t="s">
        <v>2621</v>
      </c>
      <c r="C89" s="7" t="s">
        <v>2622</v>
      </c>
      <c r="D89" s="7" t="s">
        <v>10</v>
      </c>
      <c r="E89" s="6" t="s">
        <v>546</v>
      </c>
      <c r="F89" s="5" t="s">
        <v>2623</v>
      </c>
      <c r="G89" s="5" t="s">
        <v>2623</v>
      </c>
      <c r="H89" s="5" t="s">
        <v>1529</v>
      </c>
      <c r="I89" s="5" t="s">
        <v>2624</v>
      </c>
      <c r="J89" s="5" t="s">
        <v>2624</v>
      </c>
    </row>
    <row r="90" spans="1:10" ht="24" customHeight="1" x14ac:dyDescent="0.25">
      <c r="A90" s="7" t="s">
        <v>152</v>
      </c>
      <c r="B90" s="7" t="s">
        <v>2625</v>
      </c>
      <c r="C90" s="7" t="s">
        <v>2626</v>
      </c>
      <c r="D90" s="7" t="s">
        <v>10</v>
      </c>
      <c r="E90" s="6" t="s">
        <v>546</v>
      </c>
      <c r="F90" s="5" t="s">
        <v>2627</v>
      </c>
      <c r="G90" s="5" t="s">
        <v>2627</v>
      </c>
      <c r="H90" s="5" t="s">
        <v>1480</v>
      </c>
      <c r="I90" s="5" t="s">
        <v>2627</v>
      </c>
      <c r="J90" s="5" t="s">
        <v>2627</v>
      </c>
    </row>
    <row r="91" spans="1:10" ht="24" customHeight="1" x14ac:dyDescent="0.25">
      <c r="A91" s="7" t="s">
        <v>152</v>
      </c>
      <c r="B91" s="7" t="s">
        <v>2628</v>
      </c>
      <c r="C91" s="7" t="s">
        <v>2629</v>
      </c>
      <c r="D91" s="7" t="s">
        <v>10</v>
      </c>
      <c r="E91" s="6" t="s">
        <v>2</v>
      </c>
      <c r="F91" s="5" t="s">
        <v>2630</v>
      </c>
      <c r="G91" s="5" t="s">
        <v>2630</v>
      </c>
      <c r="H91" s="5" t="s">
        <v>1529</v>
      </c>
      <c r="I91" s="5" t="s">
        <v>2631</v>
      </c>
      <c r="J91" s="5" t="s">
        <v>2631</v>
      </c>
    </row>
    <row r="92" spans="1:10" ht="24" customHeight="1" x14ac:dyDescent="0.25">
      <c r="A92" s="7" t="s">
        <v>152</v>
      </c>
      <c r="B92" s="7" t="s">
        <v>2632</v>
      </c>
      <c r="C92" s="7" t="s">
        <v>2633</v>
      </c>
      <c r="D92" s="7" t="s">
        <v>10</v>
      </c>
      <c r="E92" s="6" t="s">
        <v>2</v>
      </c>
      <c r="F92" s="5" t="s">
        <v>2634</v>
      </c>
      <c r="G92" s="5" t="s">
        <v>2634</v>
      </c>
      <c r="H92" s="5" t="s">
        <v>1529</v>
      </c>
      <c r="I92" s="5" t="s">
        <v>2635</v>
      </c>
      <c r="J92" s="5" t="s">
        <v>2635</v>
      </c>
    </row>
    <row r="93" spans="1:10" ht="24" customHeight="1" x14ac:dyDescent="0.25">
      <c r="A93" s="7" t="s">
        <v>152</v>
      </c>
      <c r="B93" s="7" t="s">
        <v>2636</v>
      </c>
      <c r="C93" s="7" t="s">
        <v>1992</v>
      </c>
      <c r="D93" s="7" t="s">
        <v>10</v>
      </c>
      <c r="E93" s="6" t="s">
        <v>2</v>
      </c>
      <c r="F93" s="5" t="s">
        <v>2637</v>
      </c>
      <c r="G93" s="5" t="s">
        <v>2637</v>
      </c>
      <c r="H93" s="5" t="s">
        <v>1529</v>
      </c>
      <c r="I93" s="5" t="s">
        <v>2638</v>
      </c>
      <c r="J93" s="5" t="s">
        <v>2638</v>
      </c>
    </row>
    <row r="94" spans="1:10" ht="24" customHeight="1" x14ac:dyDescent="0.25">
      <c r="A94" s="7" t="s">
        <v>152</v>
      </c>
      <c r="B94" s="7" t="s">
        <v>2639</v>
      </c>
      <c r="C94" s="7" t="s">
        <v>2640</v>
      </c>
      <c r="D94" s="7" t="s">
        <v>10</v>
      </c>
      <c r="E94" s="6" t="s">
        <v>546</v>
      </c>
      <c r="F94" s="5" t="s">
        <v>2641</v>
      </c>
      <c r="G94" s="5" t="s">
        <v>2641</v>
      </c>
      <c r="H94" s="5" t="s">
        <v>1480</v>
      </c>
      <c r="I94" s="5" t="s">
        <v>2641</v>
      </c>
      <c r="J94" s="5" t="s">
        <v>2641</v>
      </c>
    </row>
    <row r="95" spans="1:10" ht="36" customHeight="1" x14ac:dyDescent="0.25">
      <c r="A95" s="7" t="s">
        <v>152</v>
      </c>
      <c r="B95" s="7" t="s">
        <v>2642</v>
      </c>
      <c r="C95" s="7" t="s">
        <v>2643</v>
      </c>
      <c r="D95" s="7" t="s">
        <v>10</v>
      </c>
      <c r="E95" s="6" t="s">
        <v>2</v>
      </c>
      <c r="F95" s="5" t="s">
        <v>2644</v>
      </c>
      <c r="G95" s="5" t="s">
        <v>2644</v>
      </c>
      <c r="H95" s="5" t="s">
        <v>1538</v>
      </c>
      <c r="I95" s="5" t="s">
        <v>2645</v>
      </c>
      <c r="J95" s="5" t="s">
        <v>2645</v>
      </c>
    </row>
    <row r="96" spans="1:10" ht="24" customHeight="1" x14ac:dyDescent="0.25">
      <c r="A96" s="7" t="s">
        <v>152</v>
      </c>
      <c r="B96" s="7" t="s">
        <v>2646</v>
      </c>
      <c r="C96" s="7" t="s">
        <v>2647</v>
      </c>
      <c r="D96" s="7" t="s">
        <v>10</v>
      </c>
      <c r="E96" s="6" t="s">
        <v>2</v>
      </c>
      <c r="F96" s="5" t="s">
        <v>2648</v>
      </c>
      <c r="G96" s="5" t="s">
        <v>2648</v>
      </c>
      <c r="H96" s="5" t="s">
        <v>1529</v>
      </c>
      <c r="I96" s="5" t="s">
        <v>2649</v>
      </c>
      <c r="J96" s="5" t="s">
        <v>2649</v>
      </c>
    </row>
    <row r="97" spans="1:10" ht="24" customHeight="1" x14ac:dyDescent="0.25">
      <c r="A97" s="7" t="s">
        <v>152</v>
      </c>
      <c r="B97" s="7" t="s">
        <v>2650</v>
      </c>
      <c r="C97" s="7" t="s">
        <v>2651</v>
      </c>
      <c r="D97" s="7" t="s">
        <v>10</v>
      </c>
      <c r="E97" s="6" t="s">
        <v>2</v>
      </c>
      <c r="F97" s="5" t="s">
        <v>2652</v>
      </c>
      <c r="G97" s="5" t="s">
        <v>2652</v>
      </c>
      <c r="H97" s="5" t="s">
        <v>1480</v>
      </c>
      <c r="I97" s="5" t="s">
        <v>2652</v>
      </c>
      <c r="J97" s="5" t="s">
        <v>2652</v>
      </c>
    </row>
    <row r="98" spans="1:10" ht="24" customHeight="1" x14ac:dyDescent="0.25">
      <c r="A98" s="7" t="s">
        <v>152</v>
      </c>
      <c r="B98" s="7" t="s">
        <v>2653</v>
      </c>
      <c r="C98" s="7" t="s">
        <v>2654</v>
      </c>
      <c r="D98" s="7" t="s">
        <v>10</v>
      </c>
      <c r="E98" s="6" t="s">
        <v>546</v>
      </c>
      <c r="F98" s="5" t="s">
        <v>2655</v>
      </c>
      <c r="G98" s="5" t="s">
        <v>2655</v>
      </c>
      <c r="H98" s="5" t="s">
        <v>1480</v>
      </c>
      <c r="I98" s="5" t="s">
        <v>2655</v>
      </c>
      <c r="J98" s="5" t="s">
        <v>2655</v>
      </c>
    </row>
    <row r="100" spans="1:10" x14ac:dyDescent="0.25">
      <c r="A100" s="139" t="s">
        <v>2656</v>
      </c>
      <c r="B100" s="140"/>
      <c r="C100" s="140"/>
      <c r="D100" s="140"/>
      <c r="E100" s="140"/>
      <c r="F100" s="140"/>
      <c r="G100" s="140"/>
      <c r="H100" s="140"/>
      <c r="I100" s="140"/>
      <c r="J100" s="140"/>
    </row>
    <row r="101" spans="1:10" x14ac:dyDescent="0.25">
      <c r="A101" s="142" t="s">
        <v>1</v>
      </c>
      <c r="B101" s="154"/>
      <c r="C101" s="154" t="s">
        <v>1728</v>
      </c>
      <c r="D101" s="140"/>
      <c r="E101" s="140"/>
      <c r="F101" s="140"/>
      <c r="G101" s="140"/>
      <c r="H101" s="140"/>
      <c r="I101" s="140"/>
      <c r="J101" s="140"/>
    </row>
    <row r="102" spans="1:10" x14ac:dyDescent="0.25">
      <c r="A102" s="142" t="s">
        <v>0</v>
      </c>
      <c r="B102" s="154"/>
      <c r="C102" s="154" t="s">
        <v>1729</v>
      </c>
      <c r="D102" s="140"/>
      <c r="E102" s="140"/>
      <c r="F102" s="140"/>
      <c r="G102" s="140"/>
      <c r="H102" s="140"/>
      <c r="I102" s="140"/>
      <c r="J102" s="140"/>
    </row>
    <row r="103" spans="1:10" x14ac:dyDescent="0.25">
      <c r="A103" s="142" t="s">
        <v>141</v>
      </c>
      <c r="B103" s="154"/>
      <c r="C103" s="154" t="s">
        <v>2381</v>
      </c>
      <c r="D103" s="140"/>
      <c r="E103" s="140"/>
      <c r="F103" s="140"/>
      <c r="G103" s="140"/>
      <c r="H103" s="140"/>
      <c r="I103" s="140"/>
      <c r="J103" s="140"/>
    </row>
    <row r="104" spans="1:10" x14ac:dyDescent="0.25">
      <c r="A104" s="142" t="s">
        <v>142</v>
      </c>
      <c r="B104" s="154"/>
      <c r="C104" s="154" t="s">
        <v>143</v>
      </c>
      <c r="D104" s="140"/>
      <c r="E104" s="140"/>
      <c r="F104" s="140"/>
      <c r="G104" s="140"/>
      <c r="H104" s="140"/>
      <c r="I104" s="140"/>
      <c r="J104" s="140"/>
    </row>
    <row r="105" spans="1:10" x14ac:dyDescent="0.25">
      <c r="A105" s="142" t="s">
        <v>3</v>
      </c>
      <c r="B105" s="154"/>
      <c r="C105" s="154" t="s">
        <v>753</v>
      </c>
      <c r="D105" s="140"/>
      <c r="E105" s="140"/>
      <c r="F105" s="140"/>
      <c r="G105" s="140"/>
      <c r="H105" s="140"/>
      <c r="I105" s="140"/>
      <c r="J105" s="140"/>
    </row>
    <row r="106" spans="1:10" x14ac:dyDescent="0.25">
      <c r="A106" s="142" t="s">
        <v>144</v>
      </c>
      <c r="B106" s="154"/>
      <c r="C106" s="154" t="s">
        <v>2</v>
      </c>
      <c r="D106" s="140"/>
      <c r="E106" s="140"/>
      <c r="F106" s="140"/>
      <c r="G106" s="140"/>
      <c r="H106" s="140"/>
      <c r="I106" s="140"/>
      <c r="J106" s="140"/>
    </row>
    <row r="107" spans="1:10" x14ac:dyDescent="0.25">
      <c r="A107" s="142" t="s">
        <v>145</v>
      </c>
      <c r="B107" s="154"/>
      <c r="C107" s="154" t="s">
        <v>2657</v>
      </c>
      <c r="D107" s="140"/>
      <c r="E107" s="140"/>
      <c r="F107" s="140"/>
      <c r="G107" s="140"/>
      <c r="H107" s="140"/>
      <c r="I107" s="140"/>
      <c r="J107" s="140"/>
    </row>
    <row r="108" spans="1:10" x14ac:dyDescent="0.25">
      <c r="A108" s="142" t="s">
        <v>147</v>
      </c>
      <c r="B108" s="154"/>
      <c r="C108" s="154" t="s">
        <v>2658</v>
      </c>
      <c r="D108" s="140"/>
      <c r="E108" s="140"/>
      <c r="F108" s="140"/>
      <c r="G108" s="140"/>
      <c r="H108" s="140"/>
      <c r="I108" s="140"/>
      <c r="J108" s="140"/>
    </row>
    <row r="109" spans="1:10" ht="30" customHeight="1" x14ac:dyDescent="0.25">
      <c r="A109" s="110"/>
      <c r="B109" s="110" t="s">
        <v>148</v>
      </c>
      <c r="C109" s="110" t="s">
        <v>0</v>
      </c>
      <c r="D109" s="110" t="s">
        <v>3</v>
      </c>
      <c r="E109" s="98" t="s">
        <v>144</v>
      </c>
      <c r="F109" s="97" t="s">
        <v>145</v>
      </c>
      <c r="G109" s="97" t="s">
        <v>147</v>
      </c>
      <c r="H109" s="97" t="s">
        <v>149</v>
      </c>
      <c r="I109" s="97" t="s">
        <v>145</v>
      </c>
      <c r="J109" s="97" t="s">
        <v>147</v>
      </c>
    </row>
    <row r="110" spans="1:10" ht="36" customHeight="1" x14ac:dyDescent="0.25">
      <c r="A110" s="111" t="s">
        <v>126</v>
      </c>
      <c r="B110" s="111" t="s">
        <v>2659</v>
      </c>
      <c r="C110" s="111" t="s">
        <v>2660</v>
      </c>
      <c r="D110" s="111" t="s">
        <v>913</v>
      </c>
      <c r="E110" s="3" t="s">
        <v>2</v>
      </c>
      <c r="F110" s="2" t="s">
        <v>2661</v>
      </c>
      <c r="G110" s="2" t="s">
        <v>2662</v>
      </c>
      <c r="H110" s="2" t="s">
        <v>1552</v>
      </c>
      <c r="I110" s="2" t="s">
        <v>2663</v>
      </c>
      <c r="J110" s="2" t="s">
        <v>2664</v>
      </c>
    </row>
    <row r="111" spans="1:10" ht="48" customHeight="1" x14ac:dyDescent="0.25">
      <c r="A111" s="111" t="s">
        <v>126</v>
      </c>
      <c r="B111" s="111" t="s">
        <v>2665</v>
      </c>
      <c r="C111" s="111" t="s">
        <v>2666</v>
      </c>
      <c r="D111" s="111" t="s">
        <v>913</v>
      </c>
      <c r="E111" s="3" t="s">
        <v>230</v>
      </c>
      <c r="F111" s="2" t="s">
        <v>2667</v>
      </c>
      <c r="G111" s="2" t="s">
        <v>2668</v>
      </c>
      <c r="H111" s="2" t="s">
        <v>1603</v>
      </c>
      <c r="I111" s="2" t="s">
        <v>2669</v>
      </c>
      <c r="J111" s="2" t="s">
        <v>2670</v>
      </c>
    </row>
    <row r="112" spans="1:10" ht="36" customHeight="1" x14ac:dyDescent="0.25">
      <c r="A112" s="111" t="s">
        <v>126</v>
      </c>
      <c r="B112" s="111" t="s">
        <v>2671</v>
      </c>
      <c r="C112" s="111" t="s">
        <v>2672</v>
      </c>
      <c r="D112" s="111" t="s">
        <v>913</v>
      </c>
      <c r="E112" s="3" t="s">
        <v>2</v>
      </c>
      <c r="F112" s="2" t="s">
        <v>2673</v>
      </c>
      <c r="G112" s="2" t="s">
        <v>2674</v>
      </c>
      <c r="H112" s="2" t="s">
        <v>1538</v>
      </c>
      <c r="I112" s="2" t="s">
        <v>2675</v>
      </c>
      <c r="J112" s="2" t="s">
        <v>2676</v>
      </c>
    </row>
    <row r="113" spans="1:10" ht="24" customHeight="1" x14ac:dyDescent="0.25">
      <c r="A113" s="111" t="s">
        <v>126</v>
      </c>
      <c r="B113" s="111" t="s">
        <v>2557</v>
      </c>
      <c r="C113" s="111" t="s">
        <v>2558</v>
      </c>
      <c r="D113" s="111" t="s">
        <v>4</v>
      </c>
      <c r="E113" s="3" t="s">
        <v>5</v>
      </c>
      <c r="F113" s="2" t="s">
        <v>2559</v>
      </c>
      <c r="G113" s="2" t="s">
        <v>2560</v>
      </c>
      <c r="H113" s="2" t="s">
        <v>2677</v>
      </c>
      <c r="I113" s="2" t="s">
        <v>2678</v>
      </c>
      <c r="J113" s="2" t="s">
        <v>2679</v>
      </c>
    </row>
    <row r="114" spans="1:10" ht="24" customHeight="1" x14ac:dyDescent="0.25">
      <c r="A114" s="111" t="s">
        <v>126</v>
      </c>
      <c r="B114" s="111" t="s">
        <v>150</v>
      </c>
      <c r="C114" s="111" t="s">
        <v>9</v>
      </c>
      <c r="D114" s="111" t="s">
        <v>4</v>
      </c>
      <c r="E114" s="3" t="s">
        <v>5</v>
      </c>
      <c r="F114" s="2" t="s">
        <v>2384</v>
      </c>
      <c r="G114" s="2" t="s">
        <v>2385</v>
      </c>
      <c r="H114" s="2" t="s">
        <v>2677</v>
      </c>
      <c r="I114" s="2" t="s">
        <v>2680</v>
      </c>
      <c r="J114" s="2" t="s">
        <v>2681</v>
      </c>
    </row>
    <row r="115" spans="1:10" ht="24" customHeight="1" x14ac:dyDescent="0.25">
      <c r="A115" s="111" t="s">
        <v>126</v>
      </c>
      <c r="B115" s="111" t="s">
        <v>1876</v>
      </c>
      <c r="C115" s="111" t="s">
        <v>757</v>
      </c>
      <c r="D115" s="111" t="s">
        <v>4</v>
      </c>
      <c r="E115" s="3" t="s">
        <v>5</v>
      </c>
      <c r="F115" s="2" t="s">
        <v>2394</v>
      </c>
      <c r="G115" s="2" t="s">
        <v>2395</v>
      </c>
      <c r="H115" s="2" t="s">
        <v>2677</v>
      </c>
      <c r="I115" s="2" t="s">
        <v>2682</v>
      </c>
      <c r="J115" s="2" t="s">
        <v>2683</v>
      </c>
    </row>
    <row r="116" spans="1:10" ht="48" customHeight="1" x14ac:dyDescent="0.25">
      <c r="A116" s="7" t="s">
        <v>152</v>
      </c>
      <c r="B116" s="7" t="s">
        <v>2684</v>
      </c>
      <c r="C116" s="7" t="s">
        <v>2685</v>
      </c>
      <c r="D116" s="7" t="s">
        <v>10</v>
      </c>
      <c r="E116" s="6" t="s">
        <v>230</v>
      </c>
      <c r="F116" s="5" t="s">
        <v>2686</v>
      </c>
      <c r="G116" s="5" t="s">
        <v>2686</v>
      </c>
      <c r="H116" s="5" t="s">
        <v>2687</v>
      </c>
      <c r="I116" s="5" t="s">
        <v>2688</v>
      </c>
      <c r="J116" s="5" t="s">
        <v>2688</v>
      </c>
    </row>
    <row r="117" spans="1:10" ht="48" customHeight="1" x14ac:dyDescent="0.25">
      <c r="A117" s="7" t="s">
        <v>152</v>
      </c>
      <c r="B117" s="7" t="s">
        <v>2689</v>
      </c>
      <c r="C117" s="7" t="s">
        <v>2690</v>
      </c>
      <c r="D117" s="7" t="s">
        <v>10</v>
      </c>
      <c r="E117" s="6" t="s">
        <v>230</v>
      </c>
      <c r="F117" s="5" t="s">
        <v>2691</v>
      </c>
      <c r="G117" s="5" t="s">
        <v>2691</v>
      </c>
      <c r="H117" s="5" t="s">
        <v>1573</v>
      </c>
      <c r="I117" s="5" t="s">
        <v>2692</v>
      </c>
      <c r="J117" s="5" t="s">
        <v>2692</v>
      </c>
    </row>
    <row r="118" spans="1:10" ht="24" customHeight="1" x14ac:dyDescent="0.25">
      <c r="A118" s="7" t="s">
        <v>152</v>
      </c>
      <c r="B118" s="7" t="s">
        <v>2693</v>
      </c>
      <c r="C118" s="7" t="s">
        <v>2694</v>
      </c>
      <c r="D118" s="7" t="s">
        <v>10</v>
      </c>
      <c r="E118" s="6" t="s">
        <v>546</v>
      </c>
      <c r="F118" s="5" t="s">
        <v>2695</v>
      </c>
      <c r="G118" s="5" t="s">
        <v>2695</v>
      </c>
      <c r="H118" s="5" t="s">
        <v>1480</v>
      </c>
      <c r="I118" s="5" t="s">
        <v>2695</v>
      </c>
      <c r="J118" s="5" t="s">
        <v>2695</v>
      </c>
    </row>
    <row r="119" spans="1:10" ht="24" customHeight="1" x14ac:dyDescent="0.25">
      <c r="A119" s="7" t="s">
        <v>152</v>
      </c>
      <c r="B119" s="7" t="s">
        <v>2696</v>
      </c>
      <c r="C119" s="7" t="s">
        <v>2697</v>
      </c>
      <c r="D119" s="7" t="s">
        <v>10</v>
      </c>
      <c r="E119" s="6" t="s">
        <v>2</v>
      </c>
      <c r="F119" s="5" t="s">
        <v>2698</v>
      </c>
      <c r="G119" s="5" t="s">
        <v>2698</v>
      </c>
      <c r="H119" s="5" t="s">
        <v>1480</v>
      </c>
      <c r="I119" s="5" t="s">
        <v>2698</v>
      </c>
      <c r="J119" s="5" t="s">
        <v>2698</v>
      </c>
    </row>
    <row r="121" spans="1:10" x14ac:dyDescent="0.25">
      <c r="A121" s="139" t="s">
        <v>2699</v>
      </c>
      <c r="B121" s="140"/>
      <c r="C121" s="140"/>
      <c r="D121" s="140"/>
      <c r="E121" s="140"/>
      <c r="F121" s="140"/>
      <c r="G121" s="140"/>
      <c r="H121" s="140"/>
      <c r="I121" s="140"/>
      <c r="J121" s="140"/>
    </row>
    <row r="122" spans="1:10" x14ac:dyDescent="0.25">
      <c r="A122" s="142" t="s">
        <v>1</v>
      </c>
      <c r="B122" s="154"/>
      <c r="C122" s="154" t="s">
        <v>1730</v>
      </c>
      <c r="D122" s="140"/>
      <c r="E122" s="140"/>
      <c r="F122" s="140"/>
      <c r="G122" s="140"/>
      <c r="H122" s="140"/>
      <c r="I122" s="140"/>
      <c r="J122" s="140"/>
    </row>
    <row r="123" spans="1:10" x14ac:dyDescent="0.25">
      <c r="A123" s="142" t="s">
        <v>0</v>
      </c>
      <c r="B123" s="154"/>
      <c r="C123" s="154" t="s">
        <v>1731</v>
      </c>
      <c r="D123" s="140"/>
      <c r="E123" s="140"/>
      <c r="F123" s="140"/>
      <c r="G123" s="140"/>
      <c r="H123" s="140"/>
      <c r="I123" s="140"/>
      <c r="J123" s="140"/>
    </row>
    <row r="124" spans="1:10" x14ac:dyDescent="0.25">
      <c r="A124" s="142" t="s">
        <v>141</v>
      </c>
      <c r="B124" s="154"/>
      <c r="C124" s="154" t="s">
        <v>2381</v>
      </c>
      <c r="D124" s="140"/>
      <c r="E124" s="140"/>
      <c r="F124" s="140"/>
      <c r="G124" s="140"/>
      <c r="H124" s="140"/>
      <c r="I124" s="140"/>
      <c r="J124" s="140"/>
    </row>
    <row r="125" spans="1:10" x14ac:dyDescent="0.25">
      <c r="A125" s="142" t="s">
        <v>142</v>
      </c>
      <c r="B125" s="154"/>
      <c r="C125" s="154" t="s">
        <v>143</v>
      </c>
      <c r="D125" s="140"/>
      <c r="E125" s="140"/>
      <c r="F125" s="140"/>
      <c r="G125" s="140"/>
      <c r="H125" s="140"/>
      <c r="I125" s="140"/>
      <c r="J125" s="140"/>
    </row>
    <row r="126" spans="1:10" x14ac:dyDescent="0.25">
      <c r="A126" s="142" t="s">
        <v>3</v>
      </c>
      <c r="B126" s="154"/>
      <c r="C126" s="154" t="s">
        <v>753</v>
      </c>
      <c r="D126" s="140"/>
      <c r="E126" s="140"/>
      <c r="F126" s="140"/>
      <c r="G126" s="140"/>
      <c r="H126" s="140"/>
      <c r="I126" s="140"/>
      <c r="J126" s="140"/>
    </row>
    <row r="127" spans="1:10" x14ac:dyDescent="0.25">
      <c r="A127" s="142" t="s">
        <v>144</v>
      </c>
      <c r="B127" s="154"/>
      <c r="C127" s="154" t="s">
        <v>2</v>
      </c>
      <c r="D127" s="140"/>
      <c r="E127" s="140"/>
      <c r="F127" s="140"/>
      <c r="G127" s="140"/>
      <c r="H127" s="140"/>
      <c r="I127" s="140"/>
      <c r="J127" s="140"/>
    </row>
    <row r="128" spans="1:10" x14ac:dyDescent="0.25">
      <c r="A128" s="142" t="s">
        <v>145</v>
      </c>
      <c r="B128" s="154"/>
      <c r="C128" s="154" t="s">
        <v>2700</v>
      </c>
      <c r="D128" s="140"/>
      <c r="E128" s="140"/>
      <c r="F128" s="140"/>
      <c r="G128" s="140"/>
      <c r="H128" s="140"/>
      <c r="I128" s="140"/>
      <c r="J128" s="140"/>
    </row>
    <row r="129" spans="1:10" x14ac:dyDescent="0.25">
      <c r="A129" s="142" t="s">
        <v>147</v>
      </c>
      <c r="B129" s="154"/>
      <c r="C129" s="154" t="s">
        <v>2701</v>
      </c>
      <c r="D129" s="140"/>
      <c r="E129" s="140"/>
      <c r="F129" s="140"/>
      <c r="G129" s="140"/>
      <c r="H129" s="140"/>
      <c r="I129" s="140"/>
      <c r="J129" s="140"/>
    </row>
    <row r="130" spans="1:10" ht="30" customHeight="1" x14ac:dyDescent="0.25">
      <c r="A130" s="110"/>
      <c r="B130" s="110" t="s">
        <v>148</v>
      </c>
      <c r="C130" s="110" t="s">
        <v>0</v>
      </c>
      <c r="D130" s="110" t="s">
        <v>3</v>
      </c>
      <c r="E130" s="98" t="s">
        <v>144</v>
      </c>
      <c r="F130" s="97" t="s">
        <v>145</v>
      </c>
      <c r="G130" s="97" t="s">
        <v>147</v>
      </c>
      <c r="H130" s="97" t="s">
        <v>149</v>
      </c>
      <c r="I130" s="97" t="s">
        <v>145</v>
      </c>
      <c r="J130" s="97" t="s">
        <v>147</v>
      </c>
    </row>
    <row r="131" spans="1:10" ht="24" customHeight="1" x14ac:dyDescent="0.25">
      <c r="A131" s="111" t="s">
        <v>126</v>
      </c>
      <c r="B131" s="111" t="s">
        <v>2702</v>
      </c>
      <c r="C131" s="111" t="s">
        <v>260</v>
      </c>
      <c r="D131" s="111" t="s">
        <v>828</v>
      </c>
      <c r="E131" s="3" t="s">
        <v>261</v>
      </c>
      <c r="F131" s="2" t="s">
        <v>2158</v>
      </c>
      <c r="G131" s="2" t="s">
        <v>2703</v>
      </c>
      <c r="H131" s="2" t="s">
        <v>2069</v>
      </c>
      <c r="I131" s="2" t="s">
        <v>2704</v>
      </c>
      <c r="J131" s="2" t="s">
        <v>2705</v>
      </c>
    </row>
    <row r="132" spans="1:10" ht="24" customHeight="1" x14ac:dyDescent="0.25">
      <c r="A132" s="111" t="s">
        <v>126</v>
      </c>
      <c r="B132" s="111" t="s">
        <v>2706</v>
      </c>
      <c r="C132" s="111" t="s">
        <v>285</v>
      </c>
      <c r="D132" s="111" t="s">
        <v>839</v>
      </c>
      <c r="E132" s="3" t="s">
        <v>261</v>
      </c>
      <c r="F132" s="2" t="s">
        <v>2707</v>
      </c>
      <c r="G132" s="2" t="s">
        <v>2708</v>
      </c>
      <c r="H132" s="2" t="s">
        <v>2709</v>
      </c>
      <c r="I132" s="2" t="s">
        <v>2710</v>
      </c>
      <c r="J132" s="2" t="s">
        <v>2711</v>
      </c>
    </row>
    <row r="133" spans="1:10" ht="60" customHeight="1" x14ac:dyDescent="0.25">
      <c r="A133" s="111" t="s">
        <v>126</v>
      </c>
      <c r="B133" s="111" t="s">
        <v>2712</v>
      </c>
      <c r="C133" s="111" t="s">
        <v>2713</v>
      </c>
      <c r="D133" s="111" t="s">
        <v>874</v>
      </c>
      <c r="E133" s="3" t="s">
        <v>226</v>
      </c>
      <c r="F133" s="2" t="s">
        <v>2714</v>
      </c>
      <c r="G133" s="2" t="s">
        <v>2715</v>
      </c>
      <c r="H133" s="2" t="s">
        <v>2716</v>
      </c>
      <c r="I133" s="2" t="s">
        <v>2717</v>
      </c>
      <c r="J133" s="2" t="s">
        <v>2718</v>
      </c>
    </row>
    <row r="134" spans="1:10" ht="60" customHeight="1" x14ac:dyDescent="0.25">
      <c r="A134" s="111" t="s">
        <v>126</v>
      </c>
      <c r="B134" s="111" t="s">
        <v>2719</v>
      </c>
      <c r="C134" s="111" t="s">
        <v>2720</v>
      </c>
      <c r="D134" s="111" t="s">
        <v>874</v>
      </c>
      <c r="E134" s="3" t="s">
        <v>226</v>
      </c>
      <c r="F134" s="2" t="s">
        <v>2721</v>
      </c>
      <c r="G134" s="2" t="s">
        <v>2722</v>
      </c>
      <c r="H134" s="2" t="s">
        <v>2572</v>
      </c>
      <c r="I134" s="2" t="s">
        <v>2723</v>
      </c>
      <c r="J134" s="2" t="s">
        <v>2724</v>
      </c>
    </row>
    <row r="135" spans="1:10" ht="36" customHeight="1" x14ac:dyDescent="0.25">
      <c r="A135" s="111" t="s">
        <v>126</v>
      </c>
      <c r="B135" s="111" t="s">
        <v>2725</v>
      </c>
      <c r="C135" s="111" t="s">
        <v>2726</v>
      </c>
      <c r="D135" s="111" t="s">
        <v>754</v>
      </c>
      <c r="E135" s="3" t="s">
        <v>226</v>
      </c>
      <c r="F135" s="2" t="s">
        <v>2727</v>
      </c>
      <c r="G135" s="2" t="s">
        <v>2728</v>
      </c>
      <c r="H135" s="2" t="s">
        <v>2729</v>
      </c>
      <c r="I135" s="2" t="s">
        <v>2730</v>
      </c>
      <c r="J135" s="2" t="s">
        <v>2731</v>
      </c>
    </row>
    <row r="136" spans="1:10" ht="36" customHeight="1" x14ac:dyDescent="0.25">
      <c r="A136" s="111" t="s">
        <v>126</v>
      </c>
      <c r="B136" s="111" t="s">
        <v>2732</v>
      </c>
      <c r="C136" s="111" t="s">
        <v>2733</v>
      </c>
      <c r="D136" s="111" t="s">
        <v>754</v>
      </c>
      <c r="E136" s="3" t="s">
        <v>261</v>
      </c>
      <c r="F136" s="2" t="s">
        <v>2734</v>
      </c>
      <c r="G136" s="2" t="s">
        <v>2735</v>
      </c>
      <c r="H136" s="2" t="s">
        <v>1514</v>
      </c>
      <c r="I136" s="2" t="s">
        <v>2489</v>
      </c>
      <c r="J136" s="2" t="s">
        <v>2736</v>
      </c>
    </row>
    <row r="137" spans="1:10" ht="48" customHeight="1" x14ac:dyDescent="0.25">
      <c r="A137" s="111" t="s">
        <v>126</v>
      </c>
      <c r="B137" s="111" t="s">
        <v>2737</v>
      </c>
      <c r="C137" s="111" t="s">
        <v>2738</v>
      </c>
      <c r="D137" s="111" t="s">
        <v>884</v>
      </c>
      <c r="E137" s="3" t="s">
        <v>226</v>
      </c>
      <c r="F137" s="2" t="s">
        <v>2739</v>
      </c>
      <c r="G137" s="2" t="s">
        <v>2740</v>
      </c>
      <c r="H137" s="2" t="s">
        <v>2741</v>
      </c>
      <c r="I137" s="2" t="s">
        <v>2742</v>
      </c>
      <c r="J137" s="2" t="s">
        <v>2743</v>
      </c>
    </row>
    <row r="138" spans="1:10" ht="60" customHeight="1" x14ac:dyDescent="0.25">
      <c r="A138" s="111" t="s">
        <v>126</v>
      </c>
      <c r="B138" s="111" t="s">
        <v>2744</v>
      </c>
      <c r="C138" s="111" t="s">
        <v>2745</v>
      </c>
      <c r="D138" s="111" t="s">
        <v>884</v>
      </c>
      <c r="E138" s="3" t="s">
        <v>226</v>
      </c>
      <c r="F138" s="2" t="s">
        <v>2746</v>
      </c>
      <c r="G138" s="2" t="s">
        <v>2747</v>
      </c>
      <c r="H138" s="2" t="s">
        <v>1524</v>
      </c>
      <c r="I138" s="2" t="s">
        <v>2748</v>
      </c>
      <c r="J138" s="2" t="s">
        <v>2749</v>
      </c>
    </row>
    <row r="139" spans="1:10" ht="24" customHeight="1" x14ac:dyDescent="0.25">
      <c r="A139" s="111" t="s">
        <v>126</v>
      </c>
      <c r="B139" s="111" t="s">
        <v>1883</v>
      </c>
      <c r="C139" s="111" t="s">
        <v>830</v>
      </c>
      <c r="D139" s="111" t="s">
        <v>4</v>
      </c>
      <c r="E139" s="3" t="s">
        <v>5</v>
      </c>
      <c r="F139" s="2" t="s">
        <v>2750</v>
      </c>
      <c r="G139" s="2" t="s">
        <v>2751</v>
      </c>
      <c r="H139" s="2" t="s">
        <v>2752</v>
      </c>
      <c r="I139" s="2" t="s">
        <v>2753</v>
      </c>
      <c r="J139" s="2" t="s">
        <v>2754</v>
      </c>
    </row>
    <row r="140" spans="1:10" ht="24" customHeight="1" x14ac:dyDescent="0.25">
      <c r="A140" s="111" t="s">
        <v>126</v>
      </c>
      <c r="B140" s="111" t="s">
        <v>150</v>
      </c>
      <c r="C140" s="111" t="s">
        <v>9</v>
      </c>
      <c r="D140" s="111" t="s">
        <v>4</v>
      </c>
      <c r="E140" s="3" t="s">
        <v>5</v>
      </c>
      <c r="F140" s="2" t="s">
        <v>2384</v>
      </c>
      <c r="G140" s="2" t="s">
        <v>2385</v>
      </c>
      <c r="H140" s="2" t="s">
        <v>2755</v>
      </c>
      <c r="I140" s="2" t="s">
        <v>2756</v>
      </c>
      <c r="J140" s="2" t="s">
        <v>2757</v>
      </c>
    </row>
    <row r="141" spans="1:10" ht="24" customHeight="1" x14ac:dyDescent="0.25">
      <c r="A141" s="7" t="s">
        <v>152</v>
      </c>
      <c r="B141" s="7" t="s">
        <v>2758</v>
      </c>
      <c r="C141" s="7" t="s">
        <v>2759</v>
      </c>
      <c r="D141" s="7" t="s">
        <v>10</v>
      </c>
      <c r="E141" s="6" t="s">
        <v>226</v>
      </c>
      <c r="F141" s="5" t="s">
        <v>2760</v>
      </c>
      <c r="G141" s="5" t="s">
        <v>2760</v>
      </c>
      <c r="H141" s="5" t="s">
        <v>1529</v>
      </c>
      <c r="I141" s="5" t="s">
        <v>2761</v>
      </c>
      <c r="J141" s="5" t="s">
        <v>2761</v>
      </c>
    </row>
    <row r="142" spans="1:10" ht="24" customHeight="1" x14ac:dyDescent="0.25">
      <c r="A142" s="7" t="s">
        <v>152</v>
      </c>
      <c r="B142" s="7" t="s">
        <v>2762</v>
      </c>
      <c r="C142" s="7" t="s">
        <v>2763</v>
      </c>
      <c r="D142" s="7" t="s">
        <v>10</v>
      </c>
      <c r="E142" s="6" t="s">
        <v>301</v>
      </c>
      <c r="F142" s="5" t="s">
        <v>2764</v>
      </c>
      <c r="G142" s="5" t="s">
        <v>2764</v>
      </c>
      <c r="H142" s="5" t="s">
        <v>2765</v>
      </c>
      <c r="I142" s="5" t="s">
        <v>2766</v>
      </c>
      <c r="J142" s="5" t="s">
        <v>2766</v>
      </c>
    </row>
    <row r="144" spans="1:10" x14ac:dyDescent="0.25">
      <c r="A144" s="139" t="s">
        <v>2767</v>
      </c>
      <c r="B144" s="140"/>
      <c r="C144" s="140"/>
      <c r="D144" s="140"/>
      <c r="E144" s="140"/>
      <c r="F144" s="140"/>
      <c r="G144" s="140"/>
      <c r="H144" s="140"/>
      <c r="I144" s="140"/>
      <c r="J144" s="140"/>
    </row>
    <row r="145" spans="1:10" x14ac:dyDescent="0.25">
      <c r="A145" s="142" t="s">
        <v>1</v>
      </c>
      <c r="B145" s="154"/>
      <c r="C145" s="154" t="s">
        <v>1732</v>
      </c>
      <c r="D145" s="140"/>
      <c r="E145" s="140"/>
      <c r="F145" s="140"/>
      <c r="G145" s="140"/>
      <c r="H145" s="140"/>
      <c r="I145" s="140"/>
      <c r="J145" s="140"/>
    </row>
    <row r="146" spans="1:10" x14ac:dyDescent="0.25">
      <c r="A146" s="142" t="s">
        <v>0</v>
      </c>
      <c r="B146" s="154"/>
      <c r="C146" s="154" t="s">
        <v>1733</v>
      </c>
      <c r="D146" s="140"/>
      <c r="E146" s="140"/>
      <c r="F146" s="140"/>
      <c r="G146" s="140"/>
      <c r="H146" s="140"/>
      <c r="I146" s="140"/>
      <c r="J146" s="140"/>
    </row>
    <row r="147" spans="1:10" x14ac:dyDescent="0.25">
      <c r="A147" s="142" t="s">
        <v>141</v>
      </c>
      <c r="B147" s="154"/>
      <c r="C147" s="154" t="s">
        <v>2381</v>
      </c>
      <c r="D147" s="140"/>
      <c r="E147" s="140"/>
      <c r="F147" s="140"/>
      <c r="G147" s="140"/>
      <c r="H147" s="140"/>
      <c r="I147" s="140"/>
      <c r="J147" s="140"/>
    </row>
    <row r="148" spans="1:10" x14ac:dyDescent="0.25">
      <c r="A148" s="142" t="s">
        <v>142</v>
      </c>
      <c r="B148" s="154"/>
      <c r="C148" s="154" t="s">
        <v>143</v>
      </c>
      <c r="D148" s="140"/>
      <c r="E148" s="140"/>
      <c r="F148" s="140"/>
      <c r="G148" s="140"/>
      <c r="H148" s="140"/>
      <c r="I148" s="140"/>
      <c r="J148" s="140"/>
    </row>
    <row r="149" spans="1:10" x14ac:dyDescent="0.25">
      <c r="A149" s="142" t="s">
        <v>3</v>
      </c>
      <c r="B149" s="154"/>
      <c r="C149" s="154" t="s">
        <v>753</v>
      </c>
      <c r="D149" s="140"/>
      <c r="E149" s="140"/>
      <c r="F149" s="140"/>
      <c r="G149" s="140"/>
      <c r="H149" s="140"/>
      <c r="I149" s="140"/>
      <c r="J149" s="140"/>
    </row>
    <row r="150" spans="1:10" x14ac:dyDescent="0.25">
      <c r="A150" s="142" t="s">
        <v>144</v>
      </c>
      <c r="B150" s="154"/>
      <c r="C150" s="154" t="s">
        <v>1717</v>
      </c>
      <c r="D150" s="140"/>
      <c r="E150" s="140"/>
      <c r="F150" s="140"/>
      <c r="G150" s="140"/>
      <c r="H150" s="140"/>
      <c r="I150" s="140"/>
      <c r="J150" s="140"/>
    </row>
    <row r="151" spans="1:10" x14ac:dyDescent="0.25">
      <c r="A151" s="142" t="s">
        <v>145</v>
      </c>
      <c r="B151" s="154"/>
      <c r="C151" s="154" t="s">
        <v>2768</v>
      </c>
      <c r="D151" s="140"/>
      <c r="E151" s="140"/>
      <c r="F151" s="140"/>
      <c r="G151" s="140"/>
      <c r="H151" s="140"/>
      <c r="I151" s="140"/>
      <c r="J151" s="140"/>
    </row>
    <row r="152" spans="1:10" x14ac:dyDescent="0.25">
      <c r="A152" s="142" t="s">
        <v>147</v>
      </c>
      <c r="B152" s="154"/>
      <c r="C152" s="154" t="s">
        <v>2769</v>
      </c>
      <c r="D152" s="140"/>
      <c r="E152" s="140"/>
      <c r="F152" s="140"/>
      <c r="G152" s="140"/>
      <c r="H152" s="140"/>
      <c r="I152" s="140"/>
      <c r="J152" s="140"/>
    </row>
    <row r="153" spans="1:10" ht="30" customHeight="1" x14ac:dyDescent="0.25">
      <c r="A153" s="110"/>
      <c r="B153" s="110" t="s">
        <v>148</v>
      </c>
      <c r="C153" s="110" t="s">
        <v>0</v>
      </c>
      <c r="D153" s="110" t="s">
        <v>3</v>
      </c>
      <c r="E153" s="98" t="s">
        <v>144</v>
      </c>
      <c r="F153" s="97" t="s">
        <v>145</v>
      </c>
      <c r="G153" s="97" t="s">
        <v>147</v>
      </c>
      <c r="H153" s="97" t="s">
        <v>149</v>
      </c>
      <c r="I153" s="97" t="s">
        <v>145</v>
      </c>
      <c r="J153" s="97" t="s">
        <v>147</v>
      </c>
    </row>
    <row r="154" spans="1:10" ht="24" customHeight="1" x14ac:dyDescent="0.25">
      <c r="A154" s="111" t="s">
        <v>126</v>
      </c>
      <c r="B154" s="111" t="s">
        <v>2551</v>
      </c>
      <c r="C154" s="111" t="s">
        <v>2552</v>
      </c>
      <c r="D154" s="111" t="s">
        <v>4</v>
      </c>
      <c r="E154" s="3" t="s">
        <v>5</v>
      </c>
      <c r="F154" s="2" t="s">
        <v>2553</v>
      </c>
      <c r="G154" s="2" t="s">
        <v>2554</v>
      </c>
      <c r="H154" s="2" t="s">
        <v>2770</v>
      </c>
      <c r="I154" s="2" t="s">
        <v>2771</v>
      </c>
      <c r="J154" s="2" t="s">
        <v>1825</v>
      </c>
    </row>
    <row r="155" spans="1:10" ht="24" customHeight="1" x14ac:dyDescent="0.25">
      <c r="A155" s="111" t="s">
        <v>126</v>
      </c>
      <c r="B155" s="111" t="s">
        <v>2557</v>
      </c>
      <c r="C155" s="111" t="s">
        <v>2558</v>
      </c>
      <c r="D155" s="111" t="s">
        <v>4</v>
      </c>
      <c r="E155" s="3" t="s">
        <v>5</v>
      </c>
      <c r="F155" s="2" t="s">
        <v>2559</v>
      </c>
      <c r="G155" s="2" t="s">
        <v>2560</v>
      </c>
      <c r="H155" s="2" t="s">
        <v>2770</v>
      </c>
      <c r="I155" s="2" t="s">
        <v>2772</v>
      </c>
      <c r="J155" s="2" t="s">
        <v>2104</v>
      </c>
    </row>
    <row r="156" spans="1:10" ht="24" customHeight="1" x14ac:dyDescent="0.25">
      <c r="A156" s="111" t="s">
        <v>126</v>
      </c>
      <c r="B156" s="111" t="s">
        <v>150</v>
      </c>
      <c r="C156" s="111" t="s">
        <v>9</v>
      </c>
      <c r="D156" s="111" t="s">
        <v>4</v>
      </c>
      <c r="E156" s="3" t="s">
        <v>5</v>
      </c>
      <c r="F156" s="2" t="s">
        <v>2384</v>
      </c>
      <c r="G156" s="2" t="s">
        <v>2385</v>
      </c>
      <c r="H156" s="2" t="s">
        <v>2770</v>
      </c>
      <c r="I156" s="2" t="s">
        <v>1836</v>
      </c>
      <c r="J156" s="2" t="s">
        <v>1837</v>
      </c>
    </row>
    <row r="157" spans="1:10" ht="60" customHeight="1" x14ac:dyDescent="0.25">
      <c r="A157" s="111" t="s">
        <v>126</v>
      </c>
      <c r="B157" s="111" t="s">
        <v>2538</v>
      </c>
      <c r="C157" s="111" t="s">
        <v>2539</v>
      </c>
      <c r="D157" s="111" t="s">
        <v>804</v>
      </c>
      <c r="E157" s="3" t="s">
        <v>808</v>
      </c>
      <c r="F157" s="2" t="s">
        <v>2540</v>
      </c>
      <c r="G157" s="2" t="s">
        <v>2541</v>
      </c>
      <c r="H157" s="2" t="s">
        <v>1472</v>
      </c>
      <c r="I157" s="2" t="s">
        <v>2773</v>
      </c>
      <c r="J157" s="2" t="s">
        <v>2774</v>
      </c>
    </row>
    <row r="158" spans="1:10" ht="24" customHeight="1" x14ac:dyDescent="0.25">
      <c r="A158" s="7" t="s">
        <v>152</v>
      </c>
      <c r="B158" s="7" t="s">
        <v>2775</v>
      </c>
      <c r="C158" s="7" t="s">
        <v>2776</v>
      </c>
      <c r="D158" s="7" t="s">
        <v>10</v>
      </c>
      <c r="E158" s="6" t="s">
        <v>1717</v>
      </c>
      <c r="F158" s="5" t="s">
        <v>2777</v>
      </c>
      <c r="G158" s="5" t="s">
        <v>2777</v>
      </c>
      <c r="H158" s="5" t="s">
        <v>1480</v>
      </c>
      <c r="I158" s="5" t="s">
        <v>2777</v>
      </c>
      <c r="J158" s="5" t="s">
        <v>2777</v>
      </c>
    </row>
    <row r="159" spans="1:10" ht="24" customHeight="1" x14ac:dyDescent="0.25">
      <c r="A159" s="7" t="s">
        <v>152</v>
      </c>
      <c r="B159" s="7" t="s">
        <v>2778</v>
      </c>
      <c r="C159" s="7" t="s">
        <v>2779</v>
      </c>
      <c r="D159" s="7" t="s">
        <v>10</v>
      </c>
      <c r="E159" s="6" t="s">
        <v>546</v>
      </c>
      <c r="F159" s="5" t="s">
        <v>2780</v>
      </c>
      <c r="G159" s="5" t="s">
        <v>2780</v>
      </c>
      <c r="H159" s="5" t="s">
        <v>1471</v>
      </c>
      <c r="I159" s="5" t="s">
        <v>2781</v>
      </c>
      <c r="J159" s="5" t="s">
        <v>2781</v>
      </c>
    </row>
    <row r="160" spans="1:10" ht="24" customHeight="1" x14ac:dyDescent="0.25">
      <c r="A160" s="7" t="s">
        <v>152</v>
      </c>
      <c r="B160" s="7" t="s">
        <v>2782</v>
      </c>
      <c r="C160" s="7" t="s">
        <v>2783</v>
      </c>
      <c r="D160" s="7" t="s">
        <v>10</v>
      </c>
      <c r="E160" s="6" t="s">
        <v>11</v>
      </c>
      <c r="F160" s="5" t="s">
        <v>2784</v>
      </c>
      <c r="G160" s="5" t="s">
        <v>2784</v>
      </c>
      <c r="H160" s="5" t="s">
        <v>2785</v>
      </c>
      <c r="I160" s="5" t="s">
        <v>2786</v>
      </c>
      <c r="J160" s="5" t="s">
        <v>2786</v>
      </c>
    </row>
    <row r="162" spans="1:10" x14ac:dyDescent="0.25">
      <c r="A162" s="139" t="s">
        <v>2787</v>
      </c>
      <c r="B162" s="140"/>
      <c r="C162" s="140"/>
      <c r="D162" s="140"/>
      <c r="E162" s="140"/>
      <c r="F162" s="140"/>
      <c r="G162" s="140"/>
      <c r="H162" s="140"/>
      <c r="I162" s="140"/>
      <c r="J162" s="140"/>
    </row>
    <row r="163" spans="1:10" x14ac:dyDescent="0.25">
      <c r="A163" s="142" t="s">
        <v>1</v>
      </c>
      <c r="B163" s="154"/>
      <c r="C163" s="154" t="s">
        <v>1734</v>
      </c>
      <c r="D163" s="140"/>
      <c r="E163" s="140"/>
      <c r="F163" s="140"/>
      <c r="G163" s="140"/>
      <c r="H163" s="140"/>
      <c r="I163" s="140"/>
      <c r="J163" s="140"/>
    </row>
    <row r="164" spans="1:10" x14ac:dyDescent="0.25">
      <c r="A164" s="142" t="s">
        <v>0</v>
      </c>
      <c r="B164" s="154"/>
      <c r="C164" s="154" t="s">
        <v>1735</v>
      </c>
      <c r="D164" s="140"/>
      <c r="E164" s="140"/>
      <c r="F164" s="140"/>
      <c r="G164" s="140"/>
      <c r="H164" s="140"/>
      <c r="I164" s="140"/>
      <c r="J164" s="140"/>
    </row>
    <row r="165" spans="1:10" x14ac:dyDescent="0.25">
      <c r="A165" s="142" t="s">
        <v>141</v>
      </c>
      <c r="B165" s="154"/>
      <c r="C165" s="154" t="s">
        <v>2381</v>
      </c>
      <c r="D165" s="140"/>
      <c r="E165" s="140"/>
      <c r="F165" s="140"/>
      <c r="G165" s="140"/>
      <c r="H165" s="140"/>
      <c r="I165" s="140"/>
      <c r="J165" s="140"/>
    </row>
    <row r="166" spans="1:10" x14ac:dyDescent="0.25">
      <c r="A166" s="142" t="s">
        <v>142</v>
      </c>
      <c r="B166" s="154"/>
      <c r="C166" s="154" t="s">
        <v>143</v>
      </c>
      <c r="D166" s="140"/>
      <c r="E166" s="140"/>
      <c r="F166" s="140"/>
      <c r="G166" s="140"/>
      <c r="H166" s="140"/>
      <c r="I166" s="140"/>
      <c r="J166" s="140"/>
    </row>
    <row r="167" spans="1:10" x14ac:dyDescent="0.25">
      <c r="A167" s="142" t="s">
        <v>3</v>
      </c>
      <c r="B167" s="154"/>
      <c r="C167" s="154" t="s">
        <v>753</v>
      </c>
      <c r="D167" s="140"/>
      <c r="E167" s="140"/>
      <c r="F167" s="140"/>
      <c r="G167" s="140"/>
      <c r="H167" s="140"/>
      <c r="I167" s="140"/>
      <c r="J167" s="140"/>
    </row>
    <row r="168" spans="1:10" x14ac:dyDescent="0.25">
      <c r="A168" s="142" t="s">
        <v>144</v>
      </c>
      <c r="B168" s="154"/>
      <c r="C168" s="154" t="s">
        <v>2</v>
      </c>
      <c r="D168" s="140"/>
      <c r="E168" s="140"/>
      <c r="F168" s="140"/>
      <c r="G168" s="140"/>
      <c r="H168" s="140"/>
      <c r="I168" s="140"/>
      <c r="J168" s="140"/>
    </row>
    <row r="169" spans="1:10" x14ac:dyDescent="0.25">
      <c r="A169" s="142" t="s">
        <v>145</v>
      </c>
      <c r="B169" s="154"/>
      <c r="C169" s="154" t="s">
        <v>2788</v>
      </c>
      <c r="D169" s="140"/>
      <c r="E169" s="140"/>
      <c r="F169" s="140"/>
      <c r="G169" s="140"/>
      <c r="H169" s="140"/>
      <c r="I169" s="140"/>
      <c r="J169" s="140"/>
    </row>
    <row r="170" spans="1:10" x14ac:dyDescent="0.25">
      <c r="A170" s="142" t="s">
        <v>147</v>
      </c>
      <c r="B170" s="154"/>
      <c r="C170" s="154" t="s">
        <v>2789</v>
      </c>
      <c r="D170" s="140"/>
      <c r="E170" s="140"/>
      <c r="F170" s="140"/>
      <c r="G170" s="140"/>
      <c r="H170" s="140"/>
      <c r="I170" s="140"/>
      <c r="J170" s="140"/>
    </row>
    <row r="171" spans="1:10" ht="30" customHeight="1" x14ac:dyDescent="0.25">
      <c r="A171" s="110"/>
      <c r="B171" s="110" t="s">
        <v>148</v>
      </c>
      <c r="C171" s="110" t="s">
        <v>0</v>
      </c>
      <c r="D171" s="110" t="s">
        <v>3</v>
      </c>
      <c r="E171" s="98" t="s">
        <v>144</v>
      </c>
      <c r="F171" s="97" t="s">
        <v>145</v>
      </c>
      <c r="G171" s="97" t="s">
        <v>147</v>
      </c>
      <c r="H171" s="97" t="s">
        <v>149</v>
      </c>
      <c r="I171" s="97" t="s">
        <v>145</v>
      </c>
      <c r="J171" s="97" t="s">
        <v>147</v>
      </c>
    </row>
    <row r="172" spans="1:10" ht="24" customHeight="1" x14ac:dyDescent="0.25">
      <c r="A172" s="111" t="s">
        <v>126</v>
      </c>
      <c r="B172" s="111" t="s">
        <v>1878</v>
      </c>
      <c r="C172" s="111" t="s">
        <v>1222</v>
      </c>
      <c r="D172" s="111" t="s">
        <v>4</v>
      </c>
      <c r="E172" s="3" t="s">
        <v>5</v>
      </c>
      <c r="F172" s="2" t="s">
        <v>2398</v>
      </c>
      <c r="G172" s="2" t="s">
        <v>2399</v>
      </c>
      <c r="H172" s="2" t="s">
        <v>1527</v>
      </c>
      <c r="I172" s="2" t="s">
        <v>2790</v>
      </c>
      <c r="J172" s="2" t="s">
        <v>2791</v>
      </c>
    </row>
    <row r="173" spans="1:10" ht="24" customHeight="1" x14ac:dyDescent="0.25">
      <c r="A173" s="111" t="s">
        <v>126</v>
      </c>
      <c r="B173" s="111" t="s">
        <v>1876</v>
      </c>
      <c r="C173" s="111" t="s">
        <v>757</v>
      </c>
      <c r="D173" s="111" t="s">
        <v>4</v>
      </c>
      <c r="E173" s="3" t="s">
        <v>5</v>
      </c>
      <c r="F173" s="2" t="s">
        <v>2394</v>
      </c>
      <c r="G173" s="2" t="s">
        <v>2395</v>
      </c>
      <c r="H173" s="2" t="s">
        <v>1527</v>
      </c>
      <c r="I173" s="2" t="s">
        <v>2792</v>
      </c>
      <c r="J173" s="2" t="s">
        <v>2793</v>
      </c>
    </row>
    <row r="174" spans="1:10" ht="24" customHeight="1" x14ac:dyDescent="0.25">
      <c r="A174" s="7" t="s">
        <v>152</v>
      </c>
      <c r="B174" s="7" t="s">
        <v>2794</v>
      </c>
      <c r="C174" s="7" t="s">
        <v>2795</v>
      </c>
      <c r="D174" s="7" t="s">
        <v>10</v>
      </c>
      <c r="E174" s="6" t="s">
        <v>301</v>
      </c>
      <c r="F174" s="5" t="s">
        <v>2796</v>
      </c>
      <c r="G174" s="5" t="s">
        <v>2796</v>
      </c>
      <c r="H174" s="5" t="s">
        <v>2797</v>
      </c>
      <c r="I174" s="5" t="s">
        <v>2798</v>
      </c>
      <c r="J174" s="5" t="s">
        <v>2798</v>
      </c>
    </row>
    <row r="177" spans="1:10" x14ac:dyDescent="0.25">
      <c r="A177" s="139" t="s">
        <v>2799</v>
      </c>
      <c r="B177" s="140"/>
      <c r="C177" s="140"/>
      <c r="D177" s="140"/>
      <c r="E177" s="140"/>
      <c r="F177" s="140"/>
      <c r="G177" s="140"/>
      <c r="H177" s="140"/>
      <c r="I177" s="140"/>
      <c r="J177" s="140"/>
    </row>
    <row r="178" spans="1:10" x14ac:dyDescent="0.25">
      <c r="A178" s="142" t="s">
        <v>1</v>
      </c>
      <c r="B178" s="154"/>
      <c r="C178" s="154" t="s">
        <v>1736</v>
      </c>
      <c r="D178" s="140"/>
      <c r="E178" s="140"/>
      <c r="F178" s="140"/>
      <c r="G178" s="140"/>
      <c r="H178" s="140"/>
      <c r="I178" s="140"/>
      <c r="J178" s="140"/>
    </row>
    <row r="179" spans="1:10" x14ac:dyDescent="0.25">
      <c r="A179" s="142" t="s">
        <v>0</v>
      </c>
      <c r="B179" s="154"/>
      <c r="C179" s="154" t="s">
        <v>1737</v>
      </c>
      <c r="D179" s="140"/>
      <c r="E179" s="140"/>
      <c r="F179" s="140"/>
      <c r="G179" s="140"/>
      <c r="H179" s="140"/>
      <c r="I179" s="140"/>
      <c r="J179" s="140"/>
    </row>
    <row r="180" spans="1:10" x14ac:dyDescent="0.25">
      <c r="A180" s="142" t="s">
        <v>141</v>
      </c>
      <c r="B180" s="154"/>
      <c r="C180" s="154" t="s">
        <v>2381</v>
      </c>
      <c r="D180" s="140"/>
      <c r="E180" s="140"/>
      <c r="F180" s="140"/>
      <c r="G180" s="140"/>
      <c r="H180" s="140"/>
      <c r="I180" s="140"/>
      <c r="J180" s="140"/>
    </row>
    <row r="181" spans="1:10" x14ac:dyDescent="0.25">
      <c r="A181" s="142" t="s">
        <v>142</v>
      </c>
      <c r="B181" s="154"/>
      <c r="C181" s="154" t="s">
        <v>143</v>
      </c>
      <c r="D181" s="140"/>
      <c r="E181" s="140"/>
      <c r="F181" s="140"/>
      <c r="G181" s="140"/>
      <c r="H181" s="140"/>
      <c r="I181" s="140"/>
      <c r="J181" s="140"/>
    </row>
    <row r="182" spans="1:10" x14ac:dyDescent="0.25">
      <c r="A182" s="142" t="s">
        <v>3</v>
      </c>
      <c r="B182" s="154"/>
      <c r="C182" s="154" t="s">
        <v>753</v>
      </c>
      <c r="D182" s="140"/>
      <c r="E182" s="140"/>
      <c r="F182" s="140"/>
      <c r="G182" s="140"/>
      <c r="H182" s="140"/>
      <c r="I182" s="140"/>
      <c r="J182" s="140"/>
    </row>
    <row r="183" spans="1:10" x14ac:dyDescent="0.25">
      <c r="A183" s="142" t="s">
        <v>144</v>
      </c>
      <c r="B183" s="154"/>
      <c r="C183" s="154" t="s">
        <v>2</v>
      </c>
      <c r="D183" s="140"/>
      <c r="E183" s="140"/>
      <c r="F183" s="140"/>
      <c r="G183" s="140"/>
      <c r="H183" s="140"/>
      <c r="I183" s="140"/>
      <c r="J183" s="140"/>
    </row>
    <row r="184" spans="1:10" x14ac:dyDescent="0.25">
      <c r="A184" s="142" t="s">
        <v>145</v>
      </c>
      <c r="B184" s="154"/>
      <c r="C184" s="154" t="s">
        <v>2800</v>
      </c>
      <c r="D184" s="140"/>
      <c r="E184" s="140"/>
      <c r="F184" s="140"/>
      <c r="G184" s="140"/>
      <c r="H184" s="140"/>
      <c r="I184" s="140"/>
      <c r="J184" s="140"/>
    </row>
    <row r="185" spans="1:10" x14ac:dyDescent="0.25">
      <c r="A185" s="142" t="s">
        <v>147</v>
      </c>
      <c r="B185" s="154"/>
      <c r="C185" s="154" t="s">
        <v>2801</v>
      </c>
      <c r="D185" s="140"/>
      <c r="E185" s="140"/>
      <c r="F185" s="140"/>
      <c r="G185" s="140"/>
      <c r="H185" s="140"/>
      <c r="I185" s="140"/>
      <c r="J185" s="140"/>
    </row>
    <row r="186" spans="1:10" ht="30" customHeight="1" x14ac:dyDescent="0.25">
      <c r="A186" s="110"/>
      <c r="B186" s="110" t="s">
        <v>148</v>
      </c>
      <c r="C186" s="110" t="s">
        <v>0</v>
      </c>
      <c r="D186" s="110" t="s">
        <v>3</v>
      </c>
      <c r="E186" s="98" t="s">
        <v>144</v>
      </c>
      <c r="F186" s="97" t="s">
        <v>145</v>
      </c>
      <c r="G186" s="97" t="s">
        <v>147</v>
      </c>
      <c r="H186" s="97" t="s">
        <v>149</v>
      </c>
      <c r="I186" s="97" t="s">
        <v>145</v>
      </c>
      <c r="J186" s="97" t="s">
        <v>147</v>
      </c>
    </row>
    <row r="187" spans="1:10" ht="24" customHeight="1" x14ac:dyDescent="0.25">
      <c r="A187" s="111" t="s">
        <v>126</v>
      </c>
      <c r="B187" s="111" t="s">
        <v>2802</v>
      </c>
      <c r="C187" s="111" t="s">
        <v>739</v>
      </c>
      <c r="D187" s="111" t="s">
        <v>4</v>
      </c>
      <c r="E187" s="3" t="s">
        <v>5</v>
      </c>
      <c r="F187" s="2" t="s">
        <v>2803</v>
      </c>
      <c r="G187" s="2" t="s">
        <v>2804</v>
      </c>
      <c r="H187" s="2" t="s">
        <v>1557</v>
      </c>
      <c r="I187" s="2" t="s">
        <v>2805</v>
      </c>
      <c r="J187" s="2" t="s">
        <v>2806</v>
      </c>
    </row>
    <row r="188" spans="1:10" ht="24" customHeight="1" x14ac:dyDescent="0.25">
      <c r="A188" s="111" t="s">
        <v>126</v>
      </c>
      <c r="B188" s="111" t="s">
        <v>2807</v>
      </c>
      <c r="C188" s="111" t="s">
        <v>2808</v>
      </c>
      <c r="D188" s="111" t="s">
        <v>4</v>
      </c>
      <c r="E188" s="3" t="s">
        <v>5</v>
      </c>
      <c r="F188" s="2" t="s">
        <v>2809</v>
      </c>
      <c r="G188" s="2" t="s">
        <v>2810</v>
      </c>
      <c r="H188" s="2" t="s">
        <v>1557</v>
      </c>
      <c r="I188" s="2" t="s">
        <v>2811</v>
      </c>
      <c r="J188" s="2" t="s">
        <v>2812</v>
      </c>
    </row>
    <row r="189" spans="1:10" ht="24" customHeight="1" x14ac:dyDescent="0.25">
      <c r="A189" s="111" t="s">
        <v>126</v>
      </c>
      <c r="B189" s="111" t="s">
        <v>2813</v>
      </c>
      <c r="C189" s="111" t="s">
        <v>768</v>
      </c>
      <c r="D189" s="111" t="s">
        <v>4</v>
      </c>
      <c r="E189" s="3" t="s">
        <v>5</v>
      </c>
      <c r="F189" s="2" t="s">
        <v>2814</v>
      </c>
      <c r="G189" s="2" t="s">
        <v>2187</v>
      </c>
      <c r="H189" s="2" t="s">
        <v>1589</v>
      </c>
      <c r="I189" s="2" t="s">
        <v>2815</v>
      </c>
      <c r="J189" s="2" t="s">
        <v>2816</v>
      </c>
    </row>
    <row r="192" spans="1:10" x14ac:dyDescent="0.25">
      <c r="A192" s="139" t="s">
        <v>2817</v>
      </c>
      <c r="B192" s="140"/>
      <c r="C192" s="140"/>
      <c r="D192" s="140"/>
      <c r="E192" s="140"/>
      <c r="F192" s="140"/>
      <c r="G192" s="140"/>
      <c r="H192" s="140"/>
      <c r="I192" s="140"/>
      <c r="J192" s="140"/>
    </row>
    <row r="193" spans="1:10" x14ac:dyDescent="0.25">
      <c r="A193" s="142" t="s">
        <v>1</v>
      </c>
      <c r="B193" s="154"/>
      <c r="C193" s="154" t="s">
        <v>2014</v>
      </c>
      <c r="D193" s="140"/>
      <c r="E193" s="140"/>
      <c r="F193" s="140"/>
      <c r="G193" s="140"/>
      <c r="H193" s="140"/>
      <c r="I193" s="140"/>
      <c r="J193" s="140"/>
    </row>
    <row r="194" spans="1:10" x14ac:dyDescent="0.25">
      <c r="A194" s="142" t="s">
        <v>0</v>
      </c>
      <c r="B194" s="154"/>
      <c r="C194" s="154" t="s">
        <v>2015</v>
      </c>
      <c r="D194" s="140"/>
      <c r="E194" s="140"/>
      <c r="F194" s="140"/>
      <c r="G194" s="140"/>
      <c r="H194" s="140"/>
      <c r="I194" s="140"/>
      <c r="J194" s="140"/>
    </row>
    <row r="195" spans="1:10" x14ac:dyDescent="0.25">
      <c r="A195" s="142" t="s">
        <v>141</v>
      </c>
      <c r="B195" s="154"/>
      <c r="C195" s="154" t="s">
        <v>2381</v>
      </c>
      <c r="D195" s="140"/>
      <c r="E195" s="140"/>
      <c r="F195" s="140"/>
      <c r="G195" s="140"/>
      <c r="H195" s="140"/>
      <c r="I195" s="140"/>
      <c r="J195" s="140"/>
    </row>
    <row r="196" spans="1:10" x14ac:dyDescent="0.25">
      <c r="A196" s="142" t="s">
        <v>142</v>
      </c>
      <c r="B196" s="154"/>
      <c r="C196" s="154" t="s">
        <v>143</v>
      </c>
      <c r="D196" s="140"/>
      <c r="E196" s="140"/>
      <c r="F196" s="140"/>
      <c r="G196" s="140"/>
      <c r="H196" s="140"/>
      <c r="I196" s="140"/>
      <c r="J196" s="140"/>
    </row>
    <row r="197" spans="1:10" x14ac:dyDescent="0.25">
      <c r="A197" s="142" t="s">
        <v>3</v>
      </c>
      <c r="B197" s="154"/>
      <c r="C197" s="154" t="s">
        <v>754</v>
      </c>
      <c r="D197" s="140"/>
      <c r="E197" s="140"/>
      <c r="F197" s="140"/>
      <c r="G197" s="140"/>
      <c r="H197" s="140"/>
      <c r="I197" s="140"/>
      <c r="J197" s="140"/>
    </row>
    <row r="198" spans="1:10" x14ac:dyDescent="0.25">
      <c r="A198" s="142" t="s">
        <v>144</v>
      </c>
      <c r="B198" s="154"/>
      <c r="C198" s="154" t="s">
        <v>261</v>
      </c>
      <c r="D198" s="140"/>
      <c r="E198" s="140"/>
      <c r="F198" s="140"/>
      <c r="G198" s="140"/>
      <c r="H198" s="140"/>
      <c r="I198" s="140"/>
      <c r="J198" s="140"/>
    </row>
    <row r="199" spans="1:10" x14ac:dyDescent="0.25">
      <c r="A199" s="142" t="s">
        <v>145</v>
      </c>
      <c r="B199" s="154"/>
      <c r="C199" s="154" t="s">
        <v>2818</v>
      </c>
      <c r="D199" s="140"/>
      <c r="E199" s="140"/>
      <c r="F199" s="140"/>
      <c r="G199" s="140"/>
      <c r="H199" s="140"/>
      <c r="I199" s="140"/>
      <c r="J199" s="140"/>
    </row>
    <row r="200" spans="1:10" x14ac:dyDescent="0.25">
      <c r="A200" s="142" t="s">
        <v>147</v>
      </c>
      <c r="B200" s="154"/>
      <c r="C200" s="154" t="s">
        <v>2819</v>
      </c>
      <c r="D200" s="140"/>
      <c r="E200" s="140"/>
      <c r="F200" s="140"/>
      <c r="G200" s="140"/>
      <c r="H200" s="140"/>
      <c r="I200" s="140"/>
      <c r="J200" s="140"/>
    </row>
    <row r="201" spans="1:10" ht="30" customHeight="1" x14ac:dyDescent="0.25">
      <c r="A201" s="110"/>
      <c r="B201" s="110" t="s">
        <v>148</v>
      </c>
      <c r="C201" s="110" t="s">
        <v>0</v>
      </c>
      <c r="D201" s="110" t="s">
        <v>3</v>
      </c>
      <c r="E201" s="98" t="s">
        <v>144</v>
      </c>
      <c r="F201" s="97" t="s">
        <v>145</v>
      </c>
      <c r="G201" s="97" t="s">
        <v>147</v>
      </c>
      <c r="H201" s="97" t="s">
        <v>149</v>
      </c>
      <c r="I201" s="97" t="s">
        <v>145</v>
      </c>
      <c r="J201" s="97" t="s">
        <v>147</v>
      </c>
    </row>
    <row r="202" spans="1:10" ht="24" customHeight="1" x14ac:dyDescent="0.25">
      <c r="A202" s="111" t="s">
        <v>126</v>
      </c>
      <c r="B202" s="111" t="s">
        <v>2820</v>
      </c>
      <c r="C202" s="111" t="s">
        <v>793</v>
      </c>
      <c r="D202" s="111" t="s">
        <v>4</v>
      </c>
      <c r="E202" s="3" t="s">
        <v>5</v>
      </c>
      <c r="F202" s="2" t="s">
        <v>2821</v>
      </c>
      <c r="G202" s="2" t="s">
        <v>2822</v>
      </c>
      <c r="H202" s="2" t="s">
        <v>2823</v>
      </c>
      <c r="I202" s="2" t="s">
        <v>2824</v>
      </c>
      <c r="J202" s="2" t="s">
        <v>2825</v>
      </c>
    </row>
    <row r="203" spans="1:10" ht="24" customHeight="1" x14ac:dyDescent="0.25">
      <c r="A203" s="111" t="s">
        <v>126</v>
      </c>
      <c r="B203" s="111" t="s">
        <v>1883</v>
      </c>
      <c r="C203" s="111" t="s">
        <v>830</v>
      </c>
      <c r="D203" s="111" t="s">
        <v>4</v>
      </c>
      <c r="E203" s="3" t="s">
        <v>5</v>
      </c>
      <c r="F203" s="2" t="s">
        <v>2750</v>
      </c>
      <c r="G203" s="2" t="s">
        <v>2751</v>
      </c>
      <c r="H203" s="2" t="s">
        <v>2823</v>
      </c>
      <c r="I203" s="2" t="s">
        <v>2826</v>
      </c>
      <c r="J203" s="2" t="s">
        <v>2827</v>
      </c>
    </row>
    <row r="204" spans="1:10" ht="24" customHeight="1" x14ac:dyDescent="0.25">
      <c r="A204" s="111" t="s">
        <v>126</v>
      </c>
      <c r="B204" s="111" t="s">
        <v>150</v>
      </c>
      <c r="C204" s="111" t="s">
        <v>9</v>
      </c>
      <c r="D204" s="111" t="s">
        <v>4</v>
      </c>
      <c r="E204" s="3" t="s">
        <v>5</v>
      </c>
      <c r="F204" s="2" t="s">
        <v>2384</v>
      </c>
      <c r="G204" s="2" t="s">
        <v>2385</v>
      </c>
      <c r="H204" s="2" t="s">
        <v>2828</v>
      </c>
      <c r="I204" s="2" t="s">
        <v>2829</v>
      </c>
      <c r="J204" s="2" t="s">
        <v>2830</v>
      </c>
    </row>
    <row r="205" spans="1:10" ht="36" customHeight="1" x14ac:dyDescent="0.25">
      <c r="A205" s="111" t="s">
        <v>126</v>
      </c>
      <c r="B205" s="111" t="s">
        <v>2831</v>
      </c>
      <c r="C205" s="111" t="s">
        <v>853</v>
      </c>
      <c r="D205" s="111" t="s">
        <v>804</v>
      </c>
      <c r="E205" s="3" t="s">
        <v>808</v>
      </c>
      <c r="F205" s="2" t="s">
        <v>2832</v>
      </c>
      <c r="G205" s="2" t="s">
        <v>2832</v>
      </c>
      <c r="H205" s="2" t="s">
        <v>2833</v>
      </c>
      <c r="I205" s="2" t="s">
        <v>1879</v>
      </c>
      <c r="J205" s="2" t="s">
        <v>1879</v>
      </c>
    </row>
    <row r="206" spans="1:10" ht="36" customHeight="1" x14ac:dyDescent="0.25">
      <c r="A206" s="111" t="s">
        <v>126</v>
      </c>
      <c r="B206" s="111" t="s">
        <v>2834</v>
      </c>
      <c r="C206" s="111" t="s">
        <v>855</v>
      </c>
      <c r="D206" s="111" t="s">
        <v>804</v>
      </c>
      <c r="E206" s="3" t="s">
        <v>805</v>
      </c>
      <c r="F206" s="2" t="s">
        <v>1502</v>
      </c>
      <c r="G206" s="2" t="s">
        <v>1502</v>
      </c>
      <c r="H206" s="2" t="s">
        <v>2835</v>
      </c>
      <c r="I206" s="2" t="s">
        <v>2836</v>
      </c>
      <c r="J206" s="2" t="s">
        <v>2836</v>
      </c>
    </row>
    <row r="207" spans="1:10" ht="24" customHeight="1" x14ac:dyDescent="0.25">
      <c r="A207" s="111" t="s">
        <v>126</v>
      </c>
      <c r="B207" s="111" t="s">
        <v>2837</v>
      </c>
      <c r="C207" s="111" t="s">
        <v>2838</v>
      </c>
      <c r="D207" s="111" t="s">
        <v>4</v>
      </c>
      <c r="E207" s="3" t="s">
        <v>5</v>
      </c>
      <c r="F207" s="2" t="s">
        <v>2839</v>
      </c>
      <c r="G207" s="2" t="s">
        <v>2840</v>
      </c>
      <c r="H207" s="2" t="s">
        <v>2841</v>
      </c>
      <c r="I207" s="2" t="s">
        <v>2842</v>
      </c>
      <c r="J207" s="2" t="s">
        <v>2843</v>
      </c>
    </row>
    <row r="208" spans="1:10" ht="48" customHeight="1" x14ac:dyDescent="0.25">
      <c r="A208" s="111" t="s">
        <v>126</v>
      </c>
      <c r="B208" s="111" t="s">
        <v>2844</v>
      </c>
      <c r="C208" s="111" t="s">
        <v>2845</v>
      </c>
      <c r="D208" s="111" t="s">
        <v>804</v>
      </c>
      <c r="E208" s="3" t="s">
        <v>808</v>
      </c>
      <c r="F208" s="2" t="s">
        <v>2846</v>
      </c>
      <c r="G208" s="2" t="s">
        <v>2846</v>
      </c>
      <c r="H208" s="2" t="s">
        <v>2062</v>
      </c>
      <c r="I208" s="2" t="s">
        <v>2847</v>
      </c>
      <c r="J208" s="2" t="s">
        <v>2847</v>
      </c>
    </row>
    <row r="209" spans="1:10" ht="36" customHeight="1" x14ac:dyDescent="0.25">
      <c r="A209" s="111" t="s">
        <v>126</v>
      </c>
      <c r="B209" s="111" t="s">
        <v>2848</v>
      </c>
      <c r="C209" s="111" t="s">
        <v>2849</v>
      </c>
      <c r="D209" s="111" t="s">
        <v>804</v>
      </c>
      <c r="E209" s="3" t="s">
        <v>805</v>
      </c>
      <c r="F209" s="2" t="s">
        <v>1457</v>
      </c>
      <c r="G209" s="2" t="s">
        <v>1457</v>
      </c>
      <c r="H209" s="2" t="s">
        <v>2850</v>
      </c>
      <c r="I209" s="2" t="s">
        <v>2851</v>
      </c>
      <c r="J209" s="2" t="s">
        <v>2851</v>
      </c>
    </row>
    <row r="210" spans="1:10" ht="24" customHeight="1" x14ac:dyDescent="0.25">
      <c r="A210" s="7" t="s">
        <v>152</v>
      </c>
      <c r="B210" s="7" t="s">
        <v>2852</v>
      </c>
      <c r="C210" s="7" t="s">
        <v>2853</v>
      </c>
      <c r="D210" s="7" t="s">
        <v>10</v>
      </c>
      <c r="E210" s="6" t="s">
        <v>261</v>
      </c>
      <c r="F210" s="5" t="s">
        <v>2854</v>
      </c>
      <c r="G210" s="5" t="s">
        <v>2854</v>
      </c>
      <c r="H210" s="5" t="s">
        <v>2855</v>
      </c>
      <c r="I210" s="5" t="s">
        <v>2856</v>
      </c>
      <c r="J210" s="5" t="s">
        <v>2856</v>
      </c>
    </row>
    <row r="211" spans="1:10" ht="24" customHeight="1" x14ac:dyDescent="0.25">
      <c r="A211" s="7" t="s">
        <v>152</v>
      </c>
      <c r="B211" s="7" t="s">
        <v>2857</v>
      </c>
      <c r="C211" s="7" t="s">
        <v>910</v>
      </c>
      <c r="D211" s="7" t="s">
        <v>10</v>
      </c>
      <c r="E211" s="6" t="s">
        <v>301</v>
      </c>
      <c r="F211" s="5" t="s">
        <v>2858</v>
      </c>
      <c r="G211" s="5" t="s">
        <v>2858</v>
      </c>
      <c r="H211" s="5" t="s">
        <v>2859</v>
      </c>
      <c r="I211" s="5" t="s">
        <v>2860</v>
      </c>
      <c r="J211" s="5" t="s">
        <v>2860</v>
      </c>
    </row>
    <row r="212" spans="1:10" ht="24" customHeight="1" x14ac:dyDescent="0.25">
      <c r="A212" s="7" t="s">
        <v>152</v>
      </c>
      <c r="B212" s="7" t="s">
        <v>2861</v>
      </c>
      <c r="C212" s="7" t="s">
        <v>1345</v>
      </c>
      <c r="D212" s="7" t="s">
        <v>10</v>
      </c>
      <c r="E212" s="6" t="s">
        <v>261</v>
      </c>
      <c r="F212" s="5" t="s">
        <v>2862</v>
      </c>
      <c r="G212" s="5" t="s">
        <v>2862</v>
      </c>
      <c r="H212" s="5" t="s">
        <v>2863</v>
      </c>
      <c r="I212" s="5" t="s">
        <v>2864</v>
      </c>
      <c r="J212" s="5" t="s">
        <v>2864</v>
      </c>
    </row>
  </sheetData>
  <mergeCells count="187">
    <mergeCell ref="A3:J3"/>
    <mergeCell ref="A4:B4"/>
    <mergeCell ref="C4:J4"/>
    <mergeCell ref="A5:B5"/>
    <mergeCell ref="C5:J5"/>
    <mergeCell ref="A6:B6"/>
    <mergeCell ref="C6:J6"/>
    <mergeCell ref="A10:B10"/>
    <mergeCell ref="C10:J10"/>
    <mergeCell ref="A11:B11"/>
    <mergeCell ref="C11:J11"/>
    <mergeCell ref="A17:J17"/>
    <mergeCell ref="A18:B18"/>
    <mergeCell ref="C18:J18"/>
    <mergeCell ref="A7:B7"/>
    <mergeCell ref="C7:J7"/>
    <mergeCell ref="A8:B8"/>
    <mergeCell ref="C8:J8"/>
    <mergeCell ref="A9:B9"/>
    <mergeCell ref="C9:J9"/>
    <mergeCell ref="A22:B22"/>
    <mergeCell ref="C22:J22"/>
    <mergeCell ref="A23:B23"/>
    <mergeCell ref="C23:J23"/>
    <mergeCell ref="A24:B24"/>
    <mergeCell ref="C24:J24"/>
    <mergeCell ref="A19:B19"/>
    <mergeCell ref="C19:J19"/>
    <mergeCell ref="A20:B20"/>
    <mergeCell ref="C20:J20"/>
    <mergeCell ref="A21:B21"/>
    <mergeCell ref="C21:J21"/>
    <mergeCell ref="A34:B34"/>
    <mergeCell ref="C34:J34"/>
    <mergeCell ref="A35:B35"/>
    <mergeCell ref="C35:J35"/>
    <mergeCell ref="A36:B36"/>
    <mergeCell ref="C36:J36"/>
    <mergeCell ref="A25:B25"/>
    <mergeCell ref="C25:J25"/>
    <mergeCell ref="A31:J31"/>
    <mergeCell ref="A32:B32"/>
    <mergeCell ref="C32:J32"/>
    <mergeCell ref="A33:B33"/>
    <mergeCell ref="C33:J33"/>
    <mergeCell ref="A46:J46"/>
    <mergeCell ref="A47:B47"/>
    <mergeCell ref="C47:J47"/>
    <mergeCell ref="A48:B48"/>
    <mergeCell ref="C48:J48"/>
    <mergeCell ref="A49:B49"/>
    <mergeCell ref="C49:J49"/>
    <mergeCell ref="A37:B37"/>
    <mergeCell ref="C37:J37"/>
    <mergeCell ref="A38:B38"/>
    <mergeCell ref="C38:J38"/>
    <mergeCell ref="A39:B39"/>
    <mergeCell ref="C39:J39"/>
    <mergeCell ref="A53:B53"/>
    <mergeCell ref="C53:J53"/>
    <mergeCell ref="A54:B54"/>
    <mergeCell ref="C54:J54"/>
    <mergeCell ref="A61:J61"/>
    <mergeCell ref="A62:B62"/>
    <mergeCell ref="C62:J62"/>
    <mergeCell ref="A50:B50"/>
    <mergeCell ref="C50:J50"/>
    <mergeCell ref="A51:B51"/>
    <mergeCell ref="C51:J51"/>
    <mergeCell ref="A52:B52"/>
    <mergeCell ref="C52:J52"/>
    <mergeCell ref="A66:B66"/>
    <mergeCell ref="C66:J66"/>
    <mergeCell ref="A67:B67"/>
    <mergeCell ref="C67:J67"/>
    <mergeCell ref="A68:B68"/>
    <mergeCell ref="C68:J68"/>
    <mergeCell ref="A63:B63"/>
    <mergeCell ref="C63:J63"/>
    <mergeCell ref="A64:B64"/>
    <mergeCell ref="C64:J64"/>
    <mergeCell ref="A65:B65"/>
    <mergeCell ref="C65:J65"/>
    <mergeCell ref="A103:B103"/>
    <mergeCell ref="C103:J103"/>
    <mergeCell ref="A104:B104"/>
    <mergeCell ref="C104:J104"/>
    <mergeCell ref="A105:B105"/>
    <mergeCell ref="C105:J105"/>
    <mergeCell ref="A69:B69"/>
    <mergeCell ref="C69:J69"/>
    <mergeCell ref="A100:J100"/>
    <mergeCell ref="A101:B101"/>
    <mergeCell ref="C101:J101"/>
    <mergeCell ref="A102:B102"/>
    <mergeCell ref="C102:J102"/>
    <mergeCell ref="A121:J121"/>
    <mergeCell ref="A122:B122"/>
    <mergeCell ref="C122:J122"/>
    <mergeCell ref="A123:B123"/>
    <mergeCell ref="C123:J123"/>
    <mergeCell ref="A124:B124"/>
    <mergeCell ref="C124:J124"/>
    <mergeCell ref="A106:B106"/>
    <mergeCell ref="C106:J106"/>
    <mergeCell ref="A107:B107"/>
    <mergeCell ref="C107:J107"/>
    <mergeCell ref="A108:B108"/>
    <mergeCell ref="C108:J108"/>
    <mergeCell ref="A128:B128"/>
    <mergeCell ref="C128:J128"/>
    <mergeCell ref="A129:B129"/>
    <mergeCell ref="C129:J129"/>
    <mergeCell ref="A144:J144"/>
    <mergeCell ref="A145:B145"/>
    <mergeCell ref="C145:J145"/>
    <mergeCell ref="A125:B125"/>
    <mergeCell ref="C125:J125"/>
    <mergeCell ref="A126:B126"/>
    <mergeCell ref="C126:J126"/>
    <mergeCell ref="A127:B127"/>
    <mergeCell ref="C127:J127"/>
    <mergeCell ref="A149:B149"/>
    <mergeCell ref="C149:J149"/>
    <mergeCell ref="A150:B150"/>
    <mergeCell ref="C150:J150"/>
    <mergeCell ref="A151:B151"/>
    <mergeCell ref="C151:J151"/>
    <mergeCell ref="A146:B146"/>
    <mergeCell ref="C146:J146"/>
    <mergeCell ref="A147:B147"/>
    <mergeCell ref="C147:J147"/>
    <mergeCell ref="A148:B148"/>
    <mergeCell ref="C148:J148"/>
    <mergeCell ref="A165:B165"/>
    <mergeCell ref="C165:J165"/>
    <mergeCell ref="A166:B166"/>
    <mergeCell ref="C166:J166"/>
    <mergeCell ref="A167:B167"/>
    <mergeCell ref="C167:J167"/>
    <mergeCell ref="A152:B152"/>
    <mergeCell ref="C152:J152"/>
    <mergeCell ref="A162:J162"/>
    <mergeCell ref="A163:B163"/>
    <mergeCell ref="C163:J163"/>
    <mergeCell ref="A164:B164"/>
    <mergeCell ref="C164:J164"/>
    <mergeCell ref="A177:J177"/>
    <mergeCell ref="A178:B178"/>
    <mergeCell ref="C178:J178"/>
    <mergeCell ref="A179:B179"/>
    <mergeCell ref="C179:J179"/>
    <mergeCell ref="A180:B180"/>
    <mergeCell ref="C180:J180"/>
    <mergeCell ref="A168:B168"/>
    <mergeCell ref="C168:J168"/>
    <mergeCell ref="A169:B169"/>
    <mergeCell ref="C169:J169"/>
    <mergeCell ref="A170:B170"/>
    <mergeCell ref="C170:J170"/>
    <mergeCell ref="A184:B184"/>
    <mergeCell ref="C184:J184"/>
    <mergeCell ref="A185:B185"/>
    <mergeCell ref="C185:J185"/>
    <mergeCell ref="A192:J192"/>
    <mergeCell ref="A193:B193"/>
    <mergeCell ref="C193:J193"/>
    <mergeCell ref="A181:B181"/>
    <mergeCell ref="C181:J181"/>
    <mergeCell ref="A182:B182"/>
    <mergeCell ref="C182:J182"/>
    <mergeCell ref="A183:B183"/>
    <mergeCell ref="C183:J183"/>
    <mergeCell ref="A200:B200"/>
    <mergeCell ref="C200:J200"/>
    <mergeCell ref="A197:B197"/>
    <mergeCell ref="C197:J197"/>
    <mergeCell ref="A198:B198"/>
    <mergeCell ref="C198:J198"/>
    <mergeCell ref="A199:B199"/>
    <mergeCell ref="C199:J199"/>
    <mergeCell ref="A194:B194"/>
    <mergeCell ref="C194:J194"/>
    <mergeCell ref="A195:B195"/>
    <mergeCell ref="C195:J195"/>
    <mergeCell ref="A196:B196"/>
    <mergeCell ref="C196:J196"/>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216"/>
  <sheetViews>
    <sheetView showOutlineSymbols="0" view="pageBreakPreview" topLeftCell="A196" zoomScale="60" zoomScaleNormal="100" workbookViewId="0">
      <selection activeCell="E10" sqref="E10"/>
    </sheetView>
  </sheetViews>
  <sheetFormatPr defaultColWidth="8.69921875" defaultRowHeight="13.8" x14ac:dyDescent="0.25"/>
  <cols>
    <col min="1" max="2" width="10" style="1" bestFit="1" customWidth="1"/>
    <col min="3" max="3" width="60" style="1" bestFit="1" customWidth="1"/>
    <col min="4" max="4" width="32.19921875" style="1" customWidth="1"/>
    <col min="5" max="9" width="10" style="1" bestFit="1" customWidth="1"/>
    <col min="10" max="12" width="15" style="1" bestFit="1" customWidth="1"/>
    <col min="13" max="16384" width="8.69921875" style="1"/>
  </cols>
  <sheetData>
    <row r="1" spans="1:10" s="45" customFormat="1" ht="18" customHeight="1" x14ac:dyDescent="0.25">
      <c r="A1" s="114"/>
      <c r="B1" s="114"/>
      <c r="C1" s="114"/>
      <c r="D1" s="114"/>
      <c r="E1" s="114"/>
      <c r="F1" s="114"/>
      <c r="G1" s="114"/>
      <c r="H1" s="114"/>
      <c r="I1" s="114"/>
      <c r="J1" s="114"/>
    </row>
    <row r="2" spans="1:10" x14ac:dyDescent="0.25">
      <c r="A2" s="122"/>
      <c r="B2" s="122"/>
      <c r="C2" s="122" t="s">
        <v>159</v>
      </c>
      <c r="D2" s="122" t="s">
        <v>160</v>
      </c>
      <c r="E2" s="147" t="s">
        <v>161</v>
      </c>
      <c r="F2" s="147"/>
      <c r="G2" s="147"/>
      <c r="H2" s="147" t="s">
        <v>162</v>
      </c>
      <c r="I2" s="147"/>
      <c r="J2" s="140"/>
    </row>
    <row r="3" spans="1:10" ht="43.5" customHeight="1" x14ac:dyDescent="0.25">
      <c r="A3" s="118"/>
      <c r="B3" s="118"/>
      <c r="C3" s="118" t="s">
        <v>1968</v>
      </c>
      <c r="D3" s="118" t="s">
        <v>2402</v>
      </c>
      <c r="E3" s="142" t="s">
        <v>164</v>
      </c>
      <c r="F3" s="142"/>
      <c r="G3" s="142"/>
      <c r="H3" s="142" t="s">
        <v>2403</v>
      </c>
      <c r="I3" s="142"/>
      <c r="J3" s="140"/>
    </row>
    <row r="4" spans="1:10" x14ac:dyDescent="0.25">
      <c r="A4" s="139" t="s">
        <v>1475</v>
      </c>
      <c r="B4" s="140"/>
      <c r="C4" s="140"/>
      <c r="D4" s="140"/>
      <c r="E4" s="140"/>
      <c r="F4" s="140"/>
      <c r="G4" s="140"/>
      <c r="H4" s="140"/>
      <c r="I4" s="140"/>
      <c r="J4" s="140"/>
    </row>
    <row r="5" spans="1:10" ht="27.6" x14ac:dyDescent="0.25">
      <c r="A5" s="97" t="s">
        <v>1</v>
      </c>
      <c r="B5" s="117" t="s">
        <v>206</v>
      </c>
      <c r="C5" s="117" t="s">
        <v>0</v>
      </c>
      <c r="D5" s="117" t="s">
        <v>3</v>
      </c>
      <c r="E5" s="98" t="s">
        <v>207</v>
      </c>
      <c r="F5" s="97" t="s">
        <v>208</v>
      </c>
      <c r="G5" s="97" t="s">
        <v>1476</v>
      </c>
      <c r="H5" s="97" t="s">
        <v>167</v>
      </c>
      <c r="I5" s="97" t="s">
        <v>168</v>
      </c>
      <c r="J5" s="97" t="s">
        <v>1477</v>
      </c>
    </row>
    <row r="6" spans="1:10" ht="39.6" x14ac:dyDescent="0.25">
      <c r="A6" s="2" t="s">
        <v>1692</v>
      </c>
      <c r="B6" s="124" t="s">
        <v>251</v>
      </c>
      <c r="C6" s="124" t="s">
        <v>1693</v>
      </c>
      <c r="D6" s="124" t="s">
        <v>754</v>
      </c>
      <c r="E6" s="3" t="s">
        <v>226</v>
      </c>
      <c r="F6" s="2" t="s">
        <v>1802</v>
      </c>
      <c r="G6" s="2" t="s">
        <v>2022</v>
      </c>
      <c r="H6" s="2" t="s">
        <v>2023</v>
      </c>
      <c r="I6" s="2" t="s">
        <v>2903</v>
      </c>
      <c r="J6" s="2" t="s">
        <v>2903</v>
      </c>
    </row>
    <row r="7" spans="1:10" ht="39.6" x14ac:dyDescent="0.25">
      <c r="A7" s="2" t="s">
        <v>2891</v>
      </c>
      <c r="B7" s="124" t="s">
        <v>251</v>
      </c>
      <c r="C7" s="124" t="s">
        <v>2892</v>
      </c>
      <c r="D7" s="124" t="s">
        <v>874</v>
      </c>
      <c r="E7" s="3" t="s">
        <v>226</v>
      </c>
      <c r="F7" s="2" t="s">
        <v>1478</v>
      </c>
      <c r="G7" s="2" t="s">
        <v>2904</v>
      </c>
      <c r="H7" s="2" t="s">
        <v>2905</v>
      </c>
      <c r="I7" s="2" t="s">
        <v>2906</v>
      </c>
      <c r="J7" s="2" t="s">
        <v>2907</v>
      </c>
    </row>
    <row r="8" spans="1:10" ht="52.8" x14ac:dyDescent="0.25">
      <c r="A8" s="2" t="s">
        <v>310</v>
      </c>
      <c r="B8" s="124" t="s">
        <v>251</v>
      </c>
      <c r="C8" s="124" t="s">
        <v>311</v>
      </c>
      <c r="D8" s="124" t="s">
        <v>884</v>
      </c>
      <c r="E8" s="3" t="s">
        <v>226</v>
      </c>
      <c r="F8" s="2" t="s">
        <v>1479</v>
      </c>
      <c r="G8" s="2" t="s">
        <v>1843</v>
      </c>
      <c r="H8" s="2" t="s">
        <v>2025</v>
      </c>
      <c r="I8" s="2" t="s">
        <v>2908</v>
      </c>
      <c r="J8" s="2" t="s">
        <v>2909</v>
      </c>
    </row>
    <row r="9" spans="1:10" x14ac:dyDescent="0.25">
      <c r="A9" s="2" t="s">
        <v>212</v>
      </c>
      <c r="B9" s="124" t="s">
        <v>213</v>
      </c>
      <c r="C9" s="124" t="s">
        <v>214</v>
      </c>
      <c r="D9" s="124" t="s">
        <v>718</v>
      </c>
      <c r="E9" s="3" t="s">
        <v>215</v>
      </c>
      <c r="F9" s="2" t="s">
        <v>1482</v>
      </c>
      <c r="G9" s="2" t="s">
        <v>2026</v>
      </c>
      <c r="H9" s="2" t="s">
        <v>2027</v>
      </c>
      <c r="I9" s="2" t="s">
        <v>2870</v>
      </c>
      <c r="J9" s="2" t="s">
        <v>2910</v>
      </c>
    </row>
    <row r="10" spans="1:10" ht="26.4" x14ac:dyDescent="0.25">
      <c r="A10" s="2" t="s">
        <v>406</v>
      </c>
      <c r="B10" s="124" t="s">
        <v>251</v>
      </c>
      <c r="C10" s="124" t="s">
        <v>407</v>
      </c>
      <c r="D10" s="124" t="s">
        <v>1011</v>
      </c>
      <c r="E10" s="3" t="s">
        <v>226</v>
      </c>
      <c r="F10" s="2" t="s">
        <v>1481</v>
      </c>
      <c r="G10" s="2" t="s">
        <v>2028</v>
      </c>
      <c r="H10" s="2" t="s">
        <v>2029</v>
      </c>
      <c r="I10" s="2" t="s">
        <v>2911</v>
      </c>
      <c r="J10" s="2" t="s">
        <v>2912</v>
      </c>
    </row>
    <row r="11" spans="1:10" ht="39.6" x14ac:dyDescent="0.25">
      <c r="A11" s="2" t="s">
        <v>313</v>
      </c>
      <c r="B11" s="124" t="s">
        <v>213</v>
      </c>
      <c r="C11" s="124" t="s">
        <v>314</v>
      </c>
      <c r="D11" s="124">
        <v>124</v>
      </c>
      <c r="E11" s="3" t="s">
        <v>226</v>
      </c>
      <c r="F11" s="2" t="s">
        <v>1803</v>
      </c>
      <c r="G11" s="2" t="s">
        <v>2458</v>
      </c>
      <c r="H11" s="2" t="s">
        <v>2459</v>
      </c>
      <c r="I11" s="2" t="s">
        <v>2913</v>
      </c>
      <c r="J11" s="2" t="s">
        <v>2914</v>
      </c>
    </row>
    <row r="12" spans="1:10" ht="26.4" x14ac:dyDescent="0.25">
      <c r="A12" s="2" t="s">
        <v>415</v>
      </c>
      <c r="B12" s="124" t="s">
        <v>251</v>
      </c>
      <c r="C12" s="124" t="s">
        <v>416</v>
      </c>
      <c r="D12" s="124" t="s">
        <v>1057</v>
      </c>
      <c r="E12" s="3" t="s">
        <v>226</v>
      </c>
      <c r="F12" s="2" t="s">
        <v>2460</v>
      </c>
      <c r="G12" s="2" t="s">
        <v>2024</v>
      </c>
      <c r="H12" s="2" t="s">
        <v>2461</v>
      </c>
      <c r="I12" s="2" t="s">
        <v>2915</v>
      </c>
      <c r="J12" s="2" t="s">
        <v>2916</v>
      </c>
    </row>
    <row r="13" spans="1:10" ht="26.4" x14ac:dyDescent="0.25">
      <c r="A13" s="2" t="s">
        <v>2893</v>
      </c>
      <c r="B13" s="124" t="s">
        <v>213</v>
      </c>
      <c r="C13" s="124" t="s">
        <v>386</v>
      </c>
      <c r="D13" s="124" t="s">
        <v>1011</v>
      </c>
      <c r="E13" s="3" t="s">
        <v>226</v>
      </c>
      <c r="F13" s="2" t="s">
        <v>1804</v>
      </c>
      <c r="G13" s="2" t="s">
        <v>1808</v>
      </c>
      <c r="H13" s="2" t="s">
        <v>2032</v>
      </c>
      <c r="I13" s="2" t="s">
        <v>2917</v>
      </c>
      <c r="J13" s="2" t="s">
        <v>2918</v>
      </c>
    </row>
    <row r="14" spans="1:10" ht="39.6" x14ac:dyDescent="0.25">
      <c r="A14" s="2" t="s">
        <v>2421</v>
      </c>
      <c r="B14" s="124" t="s">
        <v>251</v>
      </c>
      <c r="C14" s="124" t="s">
        <v>2422</v>
      </c>
      <c r="D14" s="124" t="s">
        <v>1057</v>
      </c>
      <c r="E14" s="3" t="s">
        <v>226</v>
      </c>
      <c r="F14" s="2" t="s">
        <v>2462</v>
      </c>
      <c r="G14" s="2" t="s">
        <v>2463</v>
      </c>
      <c r="H14" s="2" t="s">
        <v>2464</v>
      </c>
      <c r="I14" s="2" t="s">
        <v>2919</v>
      </c>
      <c r="J14" s="2" t="s">
        <v>2856</v>
      </c>
    </row>
    <row r="15" spans="1:10" ht="66" x14ac:dyDescent="0.25">
      <c r="A15" s="2" t="s">
        <v>362</v>
      </c>
      <c r="B15" s="124" t="s">
        <v>251</v>
      </c>
      <c r="C15" s="124" t="s">
        <v>363</v>
      </c>
      <c r="D15" s="124" t="s">
        <v>967</v>
      </c>
      <c r="E15" s="3" t="s">
        <v>226</v>
      </c>
      <c r="F15" s="2" t="s">
        <v>1805</v>
      </c>
      <c r="G15" s="2" t="s">
        <v>2033</v>
      </c>
      <c r="H15" s="2" t="s">
        <v>2034</v>
      </c>
      <c r="I15" s="2" t="s">
        <v>2920</v>
      </c>
      <c r="J15" s="2" t="s">
        <v>2921</v>
      </c>
    </row>
    <row r="16" spans="1:10" ht="39.6" x14ac:dyDescent="0.25">
      <c r="A16" s="2" t="s">
        <v>640</v>
      </c>
      <c r="B16" s="124" t="s">
        <v>251</v>
      </c>
      <c r="C16" s="124" t="s">
        <v>641</v>
      </c>
      <c r="D16" s="124" t="s">
        <v>913</v>
      </c>
      <c r="E16" s="3" t="s">
        <v>230</v>
      </c>
      <c r="F16" s="2" t="s">
        <v>1483</v>
      </c>
      <c r="G16" s="2" t="s">
        <v>2035</v>
      </c>
      <c r="H16" s="2" t="s">
        <v>2036</v>
      </c>
      <c r="I16" s="2" t="s">
        <v>2922</v>
      </c>
      <c r="J16" s="2" t="s">
        <v>2923</v>
      </c>
    </row>
    <row r="17" spans="1:10" x14ac:dyDescent="0.25">
      <c r="A17" s="2" t="s">
        <v>281</v>
      </c>
      <c r="B17" s="124" t="s">
        <v>213</v>
      </c>
      <c r="C17" s="124" t="s">
        <v>282</v>
      </c>
      <c r="D17" s="124" t="s">
        <v>838</v>
      </c>
      <c r="E17" s="3" t="s">
        <v>226</v>
      </c>
      <c r="F17" s="2" t="s">
        <v>1484</v>
      </c>
      <c r="G17" s="2" t="s">
        <v>2037</v>
      </c>
      <c r="H17" s="2" t="s">
        <v>2038</v>
      </c>
      <c r="I17" s="2" t="s">
        <v>2924</v>
      </c>
      <c r="J17" s="2" t="s">
        <v>2925</v>
      </c>
    </row>
    <row r="18" spans="1:10" ht="52.8" x14ac:dyDescent="0.25">
      <c r="A18" s="2" t="s">
        <v>687</v>
      </c>
      <c r="B18" s="124" t="s">
        <v>251</v>
      </c>
      <c r="C18" s="124" t="s">
        <v>688</v>
      </c>
      <c r="D18" s="124" t="s">
        <v>967</v>
      </c>
      <c r="E18" s="3" t="s">
        <v>230</v>
      </c>
      <c r="F18" s="2" t="s">
        <v>1485</v>
      </c>
      <c r="G18" s="2" t="s">
        <v>2039</v>
      </c>
      <c r="H18" s="2" t="s">
        <v>2040</v>
      </c>
      <c r="I18" s="2" t="s">
        <v>2926</v>
      </c>
      <c r="J18" s="2" t="s">
        <v>2927</v>
      </c>
    </row>
    <row r="19" spans="1:10" ht="39.6" x14ac:dyDescent="0.25">
      <c r="A19" s="2" t="s">
        <v>397</v>
      </c>
      <c r="B19" s="124" t="s">
        <v>251</v>
      </c>
      <c r="C19" s="124" t="s">
        <v>398</v>
      </c>
      <c r="D19" s="124" t="s">
        <v>1011</v>
      </c>
      <c r="E19" s="3" t="s">
        <v>226</v>
      </c>
      <c r="F19" s="2" t="s">
        <v>1484</v>
      </c>
      <c r="G19" s="2" t="s">
        <v>2041</v>
      </c>
      <c r="H19" s="2" t="s">
        <v>2042</v>
      </c>
      <c r="I19" s="2" t="s">
        <v>2928</v>
      </c>
      <c r="J19" s="2" t="s">
        <v>2929</v>
      </c>
    </row>
    <row r="20" spans="1:10" x14ac:dyDescent="0.25">
      <c r="A20" s="2" t="s">
        <v>216</v>
      </c>
      <c r="B20" s="124" t="s">
        <v>213</v>
      </c>
      <c r="C20" s="124" t="s">
        <v>217</v>
      </c>
      <c r="D20" s="124" t="s">
        <v>718</v>
      </c>
      <c r="E20" s="3" t="s">
        <v>218</v>
      </c>
      <c r="F20" s="2" t="s">
        <v>1480</v>
      </c>
      <c r="G20" s="2" t="s">
        <v>2043</v>
      </c>
      <c r="H20" s="2" t="s">
        <v>2043</v>
      </c>
      <c r="I20" s="2" t="s">
        <v>2847</v>
      </c>
      <c r="J20" s="2" t="s">
        <v>2930</v>
      </c>
    </row>
    <row r="21" spans="1:10" ht="52.8" x14ac:dyDescent="0.25">
      <c r="A21" s="2" t="s">
        <v>418</v>
      </c>
      <c r="B21" s="124" t="s">
        <v>251</v>
      </c>
      <c r="C21" s="124" t="s">
        <v>419</v>
      </c>
      <c r="D21" s="124" t="s">
        <v>1057</v>
      </c>
      <c r="E21" s="3" t="s">
        <v>226</v>
      </c>
      <c r="F21" s="2" t="s">
        <v>2460</v>
      </c>
      <c r="G21" s="2" t="s">
        <v>2030</v>
      </c>
      <c r="H21" s="2" t="s">
        <v>2465</v>
      </c>
      <c r="I21" s="2" t="s">
        <v>2931</v>
      </c>
      <c r="J21" s="2" t="s">
        <v>2932</v>
      </c>
    </row>
    <row r="22" spans="1:10" ht="39.6" x14ac:dyDescent="0.25">
      <c r="A22" s="2" t="s">
        <v>1625</v>
      </c>
      <c r="B22" s="124" t="s">
        <v>213</v>
      </c>
      <c r="C22" s="124" t="s">
        <v>1626</v>
      </c>
      <c r="D22" s="124" t="s">
        <v>753</v>
      </c>
      <c r="E22" s="3" t="s">
        <v>2</v>
      </c>
      <c r="F22" s="2" t="s">
        <v>1480</v>
      </c>
      <c r="G22" s="2" t="s">
        <v>2466</v>
      </c>
      <c r="H22" s="2" t="s">
        <v>2466</v>
      </c>
      <c r="I22" s="2" t="s">
        <v>2781</v>
      </c>
      <c r="J22" s="2" t="s">
        <v>2933</v>
      </c>
    </row>
    <row r="23" spans="1:10" ht="26.4" x14ac:dyDescent="0.25">
      <c r="A23" s="2" t="s">
        <v>412</v>
      </c>
      <c r="B23" s="124" t="s">
        <v>251</v>
      </c>
      <c r="C23" s="124" t="s">
        <v>413</v>
      </c>
      <c r="D23" s="124" t="s">
        <v>884</v>
      </c>
      <c r="E23" s="3" t="s">
        <v>226</v>
      </c>
      <c r="F23" s="2" t="s">
        <v>1486</v>
      </c>
      <c r="G23" s="2" t="s">
        <v>2045</v>
      </c>
      <c r="H23" s="2" t="s">
        <v>2046</v>
      </c>
      <c r="I23" s="2" t="s">
        <v>2781</v>
      </c>
      <c r="J23" s="2" t="s">
        <v>2934</v>
      </c>
    </row>
    <row r="24" spans="1:10" x14ac:dyDescent="0.25">
      <c r="A24" s="2" t="s">
        <v>1977</v>
      </c>
      <c r="B24" s="124" t="s">
        <v>213</v>
      </c>
      <c r="C24" s="124" t="s">
        <v>1978</v>
      </c>
      <c r="D24" s="124" t="s">
        <v>1315</v>
      </c>
      <c r="E24" s="3" t="s">
        <v>218</v>
      </c>
      <c r="F24" s="2" t="s">
        <v>1480</v>
      </c>
      <c r="G24" s="2" t="s">
        <v>2467</v>
      </c>
      <c r="H24" s="2" t="s">
        <v>2467</v>
      </c>
      <c r="I24" s="2" t="s">
        <v>2871</v>
      </c>
      <c r="J24" s="2" t="s">
        <v>2935</v>
      </c>
    </row>
    <row r="25" spans="1:10" ht="26.4" x14ac:dyDescent="0.25">
      <c r="A25" s="2" t="s">
        <v>378</v>
      </c>
      <c r="B25" s="124" t="s">
        <v>213</v>
      </c>
      <c r="C25" s="124" t="s">
        <v>379</v>
      </c>
      <c r="D25" s="124" t="s">
        <v>1000</v>
      </c>
      <c r="E25" s="3" t="s">
        <v>226</v>
      </c>
      <c r="F25" s="2" t="s">
        <v>1806</v>
      </c>
      <c r="G25" s="2" t="s">
        <v>2047</v>
      </c>
      <c r="H25" s="2" t="s">
        <v>2048</v>
      </c>
      <c r="I25" s="2" t="s">
        <v>2936</v>
      </c>
      <c r="J25" s="2" t="s">
        <v>2937</v>
      </c>
    </row>
    <row r="26" spans="1:10" ht="52.8" x14ac:dyDescent="0.25">
      <c r="A26" s="2" t="s">
        <v>307</v>
      </c>
      <c r="B26" s="124" t="s">
        <v>251</v>
      </c>
      <c r="C26" s="124" t="s">
        <v>308</v>
      </c>
      <c r="D26" s="124" t="s">
        <v>884</v>
      </c>
      <c r="E26" s="3" t="s">
        <v>226</v>
      </c>
      <c r="F26" s="2" t="s">
        <v>1479</v>
      </c>
      <c r="G26" s="2" t="s">
        <v>2049</v>
      </c>
      <c r="H26" s="2" t="s">
        <v>2050</v>
      </c>
      <c r="I26" s="2" t="s">
        <v>2053</v>
      </c>
      <c r="J26" s="2" t="s">
        <v>2938</v>
      </c>
    </row>
    <row r="27" spans="1:10" ht="39.6" x14ac:dyDescent="0.25">
      <c r="A27" s="2" t="s">
        <v>1674</v>
      </c>
      <c r="B27" s="124" t="s">
        <v>251</v>
      </c>
      <c r="C27" s="124" t="s">
        <v>1675</v>
      </c>
      <c r="D27" s="124" t="s">
        <v>754</v>
      </c>
      <c r="E27" s="3" t="s">
        <v>226</v>
      </c>
      <c r="F27" s="2" t="s">
        <v>1807</v>
      </c>
      <c r="G27" s="2" t="s">
        <v>2051</v>
      </c>
      <c r="H27" s="2" t="s">
        <v>2052</v>
      </c>
      <c r="I27" s="2" t="s">
        <v>2872</v>
      </c>
      <c r="J27" s="2" t="s">
        <v>2939</v>
      </c>
    </row>
    <row r="28" spans="1:10" ht="39.6" x14ac:dyDescent="0.25">
      <c r="A28" s="2" t="s">
        <v>323</v>
      </c>
      <c r="B28" s="124" t="s">
        <v>251</v>
      </c>
      <c r="C28" s="124" t="s">
        <v>324</v>
      </c>
      <c r="D28" s="124" t="s">
        <v>874</v>
      </c>
      <c r="E28" s="3" t="s">
        <v>226</v>
      </c>
      <c r="F28" s="2" t="s">
        <v>1488</v>
      </c>
      <c r="G28" s="2" t="s">
        <v>2054</v>
      </c>
      <c r="H28" s="2" t="s">
        <v>2055</v>
      </c>
      <c r="I28" s="2" t="s">
        <v>2872</v>
      </c>
      <c r="J28" s="2" t="s">
        <v>2940</v>
      </c>
    </row>
    <row r="29" spans="1:10" ht="39.6" x14ac:dyDescent="0.25">
      <c r="A29" s="2" t="s">
        <v>365</v>
      </c>
      <c r="B29" s="124" t="s">
        <v>251</v>
      </c>
      <c r="C29" s="124" t="s">
        <v>366</v>
      </c>
      <c r="D29" s="124" t="s">
        <v>967</v>
      </c>
      <c r="E29" s="3" t="s">
        <v>226</v>
      </c>
      <c r="F29" s="2" t="s">
        <v>1809</v>
      </c>
      <c r="G29" s="2" t="s">
        <v>2056</v>
      </c>
      <c r="H29" s="2" t="s">
        <v>2057</v>
      </c>
      <c r="I29" s="2" t="s">
        <v>2941</v>
      </c>
      <c r="J29" s="2" t="s">
        <v>2942</v>
      </c>
    </row>
    <row r="30" spans="1:10" ht="26.4" x14ac:dyDescent="0.25">
      <c r="A30" s="2" t="s">
        <v>2418</v>
      </c>
      <c r="B30" s="124" t="s">
        <v>251</v>
      </c>
      <c r="C30" s="124" t="s">
        <v>2419</v>
      </c>
      <c r="D30" s="124" t="s">
        <v>1057</v>
      </c>
      <c r="E30" s="3" t="s">
        <v>226</v>
      </c>
      <c r="F30" s="2" t="s">
        <v>2462</v>
      </c>
      <c r="G30" s="2" t="s">
        <v>2468</v>
      </c>
      <c r="H30" s="2" t="s">
        <v>2469</v>
      </c>
      <c r="I30" s="2" t="s">
        <v>2941</v>
      </c>
      <c r="J30" s="2" t="s">
        <v>2943</v>
      </c>
    </row>
    <row r="31" spans="1:10" ht="26.4" x14ac:dyDescent="0.25">
      <c r="A31" s="2" t="s">
        <v>655</v>
      </c>
      <c r="B31" s="124" t="s">
        <v>251</v>
      </c>
      <c r="C31" s="124" t="s">
        <v>656</v>
      </c>
      <c r="D31" s="124" t="s">
        <v>1353</v>
      </c>
      <c r="E31" s="3" t="s">
        <v>226</v>
      </c>
      <c r="F31" s="2" t="s">
        <v>1487</v>
      </c>
      <c r="G31" s="2" t="s">
        <v>2058</v>
      </c>
      <c r="H31" s="2" t="s">
        <v>2059</v>
      </c>
      <c r="I31" s="2" t="s">
        <v>2944</v>
      </c>
      <c r="J31" s="2" t="s">
        <v>2945</v>
      </c>
    </row>
    <row r="32" spans="1:10" ht="26.4" x14ac:dyDescent="0.25">
      <c r="A32" s="2" t="s">
        <v>400</v>
      </c>
      <c r="B32" s="124" t="s">
        <v>251</v>
      </c>
      <c r="C32" s="124" t="s">
        <v>401</v>
      </c>
      <c r="D32" s="124" t="s">
        <v>1011</v>
      </c>
      <c r="E32" s="3" t="s">
        <v>230</v>
      </c>
      <c r="F32" s="2" t="s">
        <v>1493</v>
      </c>
      <c r="G32" s="2" t="s">
        <v>2060</v>
      </c>
      <c r="H32" s="2" t="s">
        <v>2061</v>
      </c>
      <c r="I32" s="2" t="s">
        <v>2946</v>
      </c>
      <c r="J32" s="2" t="s">
        <v>2947</v>
      </c>
    </row>
    <row r="33" spans="1:10" ht="66" x14ac:dyDescent="0.25">
      <c r="A33" s="2" t="s">
        <v>710</v>
      </c>
      <c r="B33" s="124" t="s">
        <v>251</v>
      </c>
      <c r="C33" s="124" t="s">
        <v>711</v>
      </c>
      <c r="D33" s="124" t="s">
        <v>1420</v>
      </c>
      <c r="E33" s="3" t="s">
        <v>226</v>
      </c>
      <c r="F33" s="2" t="s">
        <v>1491</v>
      </c>
      <c r="G33" s="2" t="s">
        <v>2063</v>
      </c>
      <c r="H33" s="2" t="s">
        <v>2064</v>
      </c>
      <c r="I33" s="2" t="s">
        <v>2577</v>
      </c>
      <c r="J33" s="2" t="s">
        <v>2948</v>
      </c>
    </row>
    <row r="34" spans="1:10" ht="52.8" x14ac:dyDescent="0.25">
      <c r="A34" s="2" t="s">
        <v>2867</v>
      </c>
      <c r="B34" s="124" t="s">
        <v>213</v>
      </c>
      <c r="C34" s="124" t="s">
        <v>2868</v>
      </c>
      <c r="D34" s="124">
        <v>126</v>
      </c>
      <c r="E34" s="3" t="s">
        <v>226</v>
      </c>
      <c r="F34" s="2" t="s">
        <v>2873</v>
      </c>
      <c r="G34" s="2" t="s">
        <v>2874</v>
      </c>
      <c r="H34" s="2" t="s">
        <v>2875</v>
      </c>
      <c r="I34" s="2" t="s">
        <v>2577</v>
      </c>
      <c r="J34" s="2" t="s">
        <v>2949</v>
      </c>
    </row>
    <row r="35" spans="1:10" ht="26.4" x14ac:dyDescent="0.25">
      <c r="A35" s="2" t="s">
        <v>664</v>
      </c>
      <c r="B35" s="124" t="s">
        <v>251</v>
      </c>
      <c r="C35" s="124" t="s">
        <v>665</v>
      </c>
      <c r="D35" s="124" t="s">
        <v>1353</v>
      </c>
      <c r="E35" s="3" t="s">
        <v>226</v>
      </c>
      <c r="F35" s="2" t="s">
        <v>1489</v>
      </c>
      <c r="G35" s="2" t="s">
        <v>2065</v>
      </c>
      <c r="H35" s="2" t="s">
        <v>2066</v>
      </c>
      <c r="I35" s="2" t="s">
        <v>2950</v>
      </c>
      <c r="J35" s="2" t="s">
        <v>2951</v>
      </c>
    </row>
    <row r="36" spans="1:10" ht="39.6" x14ac:dyDescent="0.25">
      <c r="A36" s="2" t="s">
        <v>394</v>
      </c>
      <c r="B36" s="124" t="s">
        <v>251</v>
      </c>
      <c r="C36" s="124" t="s">
        <v>395</v>
      </c>
      <c r="D36" s="124" t="s">
        <v>1032</v>
      </c>
      <c r="E36" s="3" t="s">
        <v>226</v>
      </c>
      <c r="F36" s="2" t="s">
        <v>1490</v>
      </c>
      <c r="G36" s="2" t="s">
        <v>2067</v>
      </c>
      <c r="H36" s="2" t="s">
        <v>2068</v>
      </c>
      <c r="I36" s="2" t="s">
        <v>2952</v>
      </c>
      <c r="J36" s="2" t="s">
        <v>2953</v>
      </c>
    </row>
    <row r="37" spans="1:10" x14ac:dyDescent="0.25">
      <c r="A37" s="2" t="s">
        <v>243</v>
      </c>
      <c r="B37" s="124" t="s">
        <v>213</v>
      </c>
      <c r="C37" s="124" t="s">
        <v>1628</v>
      </c>
      <c r="D37" s="124" t="s">
        <v>781</v>
      </c>
      <c r="E37" s="3" t="s">
        <v>226</v>
      </c>
      <c r="F37" s="2" t="s">
        <v>1530</v>
      </c>
      <c r="G37" s="2" t="s">
        <v>2070</v>
      </c>
      <c r="H37" s="2" t="s">
        <v>2071</v>
      </c>
      <c r="I37" s="2" t="s">
        <v>2952</v>
      </c>
      <c r="J37" s="2" t="s">
        <v>2954</v>
      </c>
    </row>
    <row r="38" spans="1:10" x14ac:dyDescent="0.25">
      <c r="A38" s="2" t="s">
        <v>254</v>
      </c>
      <c r="B38" s="124" t="s">
        <v>251</v>
      </c>
      <c r="C38" s="124" t="s">
        <v>255</v>
      </c>
      <c r="D38" s="124" t="s">
        <v>718</v>
      </c>
      <c r="E38" s="3" t="s">
        <v>226</v>
      </c>
      <c r="F38" s="2" t="s">
        <v>1492</v>
      </c>
      <c r="G38" s="2" t="s">
        <v>2072</v>
      </c>
      <c r="H38" s="2" t="s">
        <v>2073</v>
      </c>
      <c r="I38" s="2" t="s">
        <v>2955</v>
      </c>
      <c r="J38" s="2" t="s">
        <v>2956</v>
      </c>
    </row>
    <row r="39" spans="1:10" ht="52.8" x14ac:dyDescent="0.25">
      <c r="A39" s="2" t="s">
        <v>1668</v>
      </c>
      <c r="B39" s="124" t="s">
        <v>251</v>
      </c>
      <c r="C39" s="124" t="s">
        <v>1669</v>
      </c>
      <c r="D39" s="124" t="s">
        <v>754</v>
      </c>
      <c r="E39" s="3" t="s">
        <v>261</v>
      </c>
      <c r="F39" s="2" t="s">
        <v>1810</v>
      </c>
      <c r="G39" s="2" t="s">
        <v>2074</v>
      </c>
      <c r="H39" s="2" t="s">
        <v>2075</v>
      </c>
      <c r="I39" s="2" t="s">
        <v>2957</v>
      </c>
      <c r="J39" s="2" t="s">
        <v>2958</v>
      </c>
    </row>
    <row r="40" spans="1:10" x14ac:dyDescent="0.25">
      <c r="A40" s="2" t="s">
        <v>1975</v>
      </c>
      <c r="B40" s="124" t="s">
        <v>213</v>
      </c>
      <c r="C40" s="124" t="s">
        <v>1976</v>
      </c>
      <c r="D40" s="124" t="s">
        <v>4</v>
      </c>
      <c r="E40" s="3" t="s">
        <v>2</v>
      </c>
      <c r="F40" s="2" t="s">
        <v>1480</v>
      </c>
      <c r="G40" s="2" t="s">
        <v>2076</v>
      </c>
      <c r="H40" s="2" t="s">
        <v>2076</v>
      </c>
      <c r="I40" s="2" t="s">
        <v>2470</v>
      </c>
      <c r="J40" s="2" t="s">
        <v>2959</v>
      </c>
    </row>
    <row r="41" spans="1:10" ht="52.8" x14ac:dyDescent="0.25">
      <c r="A41" s="2" t="s">
        <v>1689</v>
      </c>
      <c r="B41" s="124" t="s">
        <v>251</v>
      </c>
      <c r="C41" s="124" t="s">
        <v>1690</v>
      </c>
      <c r="D41" s="124" t="s">
        <v>754</v>
      </c>
      <c r="E41" s="3" t="s">
        <v>261</v>
      </c>
      <c r="F41" s="2" t="s">
        <v>1812</v>
      </c>
      <c r="G41" s="2" t="s">
        <v>2077</v>
      </c>
      <c r="H41" s="2" t="s">
        <v>2078</v>
      </c>
      <c r="I41" s="2" t="s">
        <v>2470</v>
      </c>
      <c r="J41" s="2" t="s">
        <v>2960</v>
      </c>
    </row>
    <row r="42" spans="1:10" ht="52.8" x14ac:dyDescent="0.25">
      <c r="A42" s="2" t="s">
        <v>1971</v>
      </c>
      <c r="B42" s="124" t="s">
        <v>251</v>
      </c>
      <c r="C42" s="124" t="s">
        <v>1972</v>
      </c>
      <c r="D42" s="124" t="s">
        <v>754</v>
      </c>
      <c r="E42" s="3" t="s">
        <v>301</v>
      </c>
      <c r="F42" s="2" t="s">
        <v>2079</v>
      </c>
      <c r="G42" s="2" t="s">
        <v>2080</v>
      </c>
      <c r="H42" s="2" t="s">
        <v>2081</v>
      </c>
      <c r="I42" s="2" t="s">
        <v>2082</v>
      </c>
      <c r="J42" s="2" t="s">
        <v>2961</v>
      </c>
    </row>
    <row r="43" spans="1:10" ht="39.6" x14ac:dyDescent="0.25">
      <c r="A43" s="2" t="s">
        <v>1659</v>
      </c>
      <c r="B43" s="124" t="s">
        <v>251</v>
      </c>
      <c r="C43" s="124" t="s">
        <v>1660</v>
      </c>
      <c r="D43" s="124" t="s">
        <v>754</v>
      </c>
      <c r="E43" s="3" t="s">
        <v>301</v>
      </c>
      <c r="F43" s="2" t="s">
        <v>1811</v>
      </c>
      <c r="G43" s="2" t="s">
        <v>2083</v>
      </c>
      <c r="H43" s="2" t="s">
        <v>2084</v>
      </c>
      <c r="I43" s="2" t="s">
        <v>2087</v>
      </c>
      <c r="J43" s="2" t="s">
        <v>2962</v>
      </c>
    </row>
    <row r="44" spans="1:10" x14ac:dyDescent="0.25">
      <c r="A44" s="2" t="s">
        <v>383</v>
      </c>
      <c r="B44" s="124" t="s">
        <v>213</v>
      </c>
      <c r="C44" s="124" t="s">
        <v>384</v>
      </c>
      <c r="D44" s="124">
        <v>122</v>
      </c>
      <c r="E44" s="3" t="s">
        <v>226</v>
      </c>
      <c r="F44" s="2" t="s">
        <v>1816</v>
      </c>
      <c r="G44" s="2" t="s">
        <v>2085</v>
      </c>
      <c r="H44" s="2" t="s">
        <v>2086</v>
      </c>
      <c r="I44" s="2" t="s">
        <v>2471</v>
      </c>
      <c r="J44" s="2" t="s">
        <v>2963</v>
      </c>
    </row>
    <row r="45" spans="1:10" ht="39.6" x14ac:dyDescent="0.25">
      <c r="A45" s="2" t="s">
        <v>317</v>
      </c>
      <c r="B45" s="124" t="s">
        <v>251</v>
      </c>
      <c r="C45" s="124" t="s">
        <v>318</v>
      </c>
      <c r="D45" s="124" t="s">
        <v>874</v>
      </c>
      <c r="E45" s="3" t="s">
        <v>226</v>
      </c>
      <c r="F45" s="2" t="s">
        <v>1814</v>
      </c>
      <c r="G45" s="2" t="s">
        <v>2088</v>
      </c>
      <c r="H45" s="2" t="s">
        <v>2089</v>
      </c>
      <c r="I45" s="2" t="s">
        <v>2471</v>
      </c>
      <c r="J45" s="2" t="s">
        <v>2964</v>
      </c>
    </row>
    <row r="46" spans="1:10" ht="39.6" x14ac:dyDescent="0.25">
      <c r="A46" s="2" t="s">
        <v>1647</v>
      </c>
      <c r="B46" s="124" t="s">
        <v>251</v>
      </c>
      <c r="C46" s="124" t="s">
        <v>1648</v>
      </c>
      <c r="D46" s="124" t="s">
        <v>754</v>
      </c>
      <c r="E46" s="3" t="s">
        <v>301</v>
      </c>
      <c r="F46" s="2" t="s">
        <v>1813</v>
      </c>
      <c r="G46" s="2" t="s">
        <v>2090</v>
      </c>
      <c r="H46" s="2" t="s">
        <v>2091</v>
      </c>
      <c r="I46" s="2" t="s">
        <v>2876</v>
      </c>
      <c r="J46" s="2" t="s">
        <v>2965</v>
      </c>
    </row>
    <row r="47" spans="1:10" ht="26.4" x14ac:dyDescent="0.25">
      <c r="A47" s="2" t="s">
        <v>259</v>
      </c>
      <c r="B47" s="124" t="s">
        <v>251</v>
      </c>
      <c r="C47" s="124" t="s">
        <v>260</v>
      </c>
      <c r="D47" s="124" t="s">
        <v>828</v>
      </c>
      <c r="E47" s="3" t="s">
        <v>261</v>
      </c>
      <c r="F47" s="2" t="s">
        <v>1494</v>
      </c>
      <c r="G47" s="2" t="s">
        <v>2092</v>
      </c>
      <c r="H47" s="2" t="s">
        <v>2093</v>
      </c>
      <c r="I47" s="2" t="s">
        <v>2877</v>
      </c>
      <c r="J47" s="2" t="s">
        <v>2966</v>
      </c>
    </row>
    <row r="48" spans="1:10" ht="26.4" x14ac:dyDescent="0.25">
      <c r="A48" s="2" t="s">
        <v>326</v>
      </c>
      <c r="B48" s="124" t="s">
        <v>213</v>
      </c>
      <c r="C48" s="124" t="s">
        <v>1973</v>
      </c>
      <c r="D48" s="124" t="s">
        <v>789</v>
      </c>
      <c r="E48" s="3" t="s">
        <v>226</v>
      </c>
      <c r="F48" s="2" t="s">
        <v>1495</v>
      </c>
      <c r="G48" s="2" t="s">
        <v>2094</v>
      </c>
      <c r="H48" s="2" t="s">
        <v>2095</v>
      </c>
      <c r="I48" s="2" t="s">
        <v>2878</v>
      </c>
      <c r="J48" s="2" t="s">
        <v>2967</v>
      </c>
    </row>
    <row r="49" spans="1:10" ht="39.6" x14ac:dyDescent="0.25">
      <c r="A49" s="2" t="s">
        <v>554</v>
      </c>
      <c r="B49" s="124" t="s">
        <v>251</v>
      </c>
      <c r="C49" s="124" t="s">
        <v>555</v>
      </c>
      <c r="D49" s="124" t="s">
        <v>753</v>
      </c>
      <c r="E49" s="3" t="s">
        <v>230</v>
      </c>
      <c r="F49" s="2" t="s">
        <v>1815</v>
      </c>
      <c r="G49" s="2" t="s">
        <v>2096</v>
      </c>
      <c r="H49" s="2" t="s">
        <v>2097</v>
      </c>
      <c r="I49" s="2" t="s">
        <v>2100</v>
      </c>
      <c r="J49" s="2" t="s">
        <v>2968</v>
      </c>
    </row>
    <row r="50" spans="1:10" ht="26.4" x14ac:dyDescent="0.25">
      <c r="A50" s="2" t="s">
        <v>704</v>
      </c>
      <c r="B50" s="124" t="s">
        <v>251</v>
      </c>
      <c r="C50" s="124" t="s">
        <v>705</v>
      </c>
      <c r="D50" s="124" t="s">
        <v>1413</v>
      </c>
      <c r="E50" s="3" t="s">
        <v>226</v>
      </c>
      <c r="F50" s="2" t="s">
        <v>1500</v>
      </c>
      <c r="G50" s="2" t="s">
        <v>2098</v>
      </c>
      <c r="H50" s="2" t="s">
        <v>2099</v>
      </c>
      <c r="I50" s="2" t="s">
        <v>2836</v>
      </c>
      <c r="J50" s="2" t="s">
        <v>2969</v>
      </c>
    </row>
    <row r="51" spans="1:10" ht="39.6" x14ac:dyDescent="0.25">
      <c r="A51" s="2" t="s">
        <v>421</v>
      </c>
      <c r="B51" s="124" t="s">
        <v>251</v>
      </c>
      <c r="C51" s="124" t="s">
        <v>422</v>
      </c>
      <c r="D51" s="124" t="s">
        <v>1057</v>
      </c>
      <c r="E51" s="3" t="s">
        <v>301</v>
      </c>
      <c r="F51" s="2" t="s">
        <v>1817</v>
      </c>
      <c r="G51" s="2" t="s">
        <v>1562</v>
      </c>
      <c r="H51" s="2" t="s">
        <v>2101</v>
      </c>
      <c r="I51" s="2" t="s">
        <v>1498</v>
      </c>
      <c r="J51" s="2" t="s">
        <v>2970</v>
      </c>
    </row>
    <row r="52" spans="1:10" ht="26.4" x14ac:dyDescent="0.25">
      <c r="A52" s="2" t="s">
        <v>391</v>
      </c>
      <c r="B52" s="124" t="s">
        <v>251</v>
      </c>
      <c r="C52" s="124" t="s">
        <v>392</v>
      </c>
      <c r="D52" s="124" t="s">
        <v>1011</v>
      </c>
      <c r="E52" s="3" t="s">
        <v>230</v>
      </c>
      <c r="F52" s="2" t="s">
        <v>1493</v>
      </c>
      <c r="G52" s="2" t="s">
        <v>2102</v>
      </c>
      <c r="H52" s="2" t="s">
        <v>2103</v>
      </c>
      <c r="I52" s="2" t="s">
        <v>1499</v>
      </c>
      <c r="J52" s="2" t="s">
        <v>2971</v>
      </c>
    </row>
    <row r="53" spans="1:10" ht="26.4" x14ac:dyDescent="0.25">
      <c r="A53" s="2" t="s">
        <v>284</v>
      </c>
      <c r="B53" s="124" t="s">
        <v>251</v>
      </c>
      <c r="C53" s="124" t="s">
        <v>285</v>
      </c>
      <c r="D53" s="124" t="s">
        <v>839</v>
      </c>
      <c r="E53" s="3" t="s">
        <v>261</v>
      </c>
      <c r="F53" s="2" t="s">
        <v>1496</v>
      </c>
      <c r="G53" s="2" t="s">
        <v>2105</v>
      </c>
      <c r="H53" s="2" t="s">
        <v>2106</v>
      </c>
      <c r="I53" s="2" t="s">
        <v>1499</v>
      </c>
      <c r="J53" s="2" t="s">
        <v>2972</v>
      </c>
    </row>
    <row r="54" spans="1:10" ht="39.6" x14ac:dyDescent="0.25">
      <c r="A54" s="2" t="s">
        <v>250</v>
      </c>
      <c r="B54" s="124" t="s">
        <v>251</v>
      </c>
      <c r="C54" s="124" t="s">
        <v>252</v>
      </c>
      <c r="D54" s="124" t="s">
        <v>781</v>
      </c>
      <c r="E54" s="3" t="s">
        <v>230</v>
      </c>
      <c r="F54" s="2" t="s">
        <v>1497</v>
      </c>
      <c r="G54" s="2" t="s">
        <v>2107</v>
      </c>
      <c r="H54" s="2" t="s">
        <v>2108</v>
      </c>
      <c r="I54" s="2" t="s">
        <v>2771</v>
      </c>
      <c r="J54" s="2" t="s">
        <v>2973</v>
      </c>
    </row>
    <row r="55" spans="1:10" ht="39.6" x14ac:dyDescent="0.25">
      <c r="A55" s="2" t="s">
        <v>557</v>
      </c>
      <c r="B55" s="124" t="s">
        <v>251</v>
      </c>
      <c r="C55" s="124" t="s">
        <v>558</v>
      </c>
      <c r="D55" s="124" t="s">
        <v>753</v>
      </c>
      <c r="E55" s="3" t="s">
        <v>230</v>
      </c>
      <c r="F55" s="2" t="s">
        <v>1820</v>
      </c>
      <c r="G55" s="2" t="s">
        <v>2109</v>
      </c>
      <c r="H55" s="2" t="s">
        <v>2110</v>
      </c>
      <c r="I55" s="2" t="s">
        <v>1502</v>
      </c>
      <c r="J55" s="2" t="s">
        <v>2974</v>
      </c>
    </row>
    <row r="56" spans="1:10" ht="26.4" x14ac:dyDescent="0.25">
      <c r="A56" s="2" t="s">
        <v>403</v>
      </c>
      <c r="B56" s="124" t="s">
        <v>251</v>
      </c>
      <c r="C56" s="124" t="s">
        <v>404</v>
      </c>
      <c r="D56" s="124" t="s">
        <v>754</v>
      </c>
      <c r="E56" s="3" t="s">
        <v>301</v>
      </c>
      <c r="F56" s="2" t="s">
        <v>1503</v>
      </c>
      <c r="G56" s="2" t="s">
        <v>2111</v>
      </c>
      <c r="H56" s="2" t="s">
        <v>2112</v>
      </c>
      <c r="I56" s="2" t="s">
        <v>1502</v>
      </c>
      <c r="J56" s="2" t="s">
        <v>2975</v>
      </c>
    </row>
    <row r="57" spans="1:10" ht="39.6" x14ac:dyDescent="0.25">
      <c r="A57" s="2" t="s">
        <v>713</v>
      </c>
      <c r="B57" s="124" t="s">
        <v>251</v>
      </c>
      <c r="C57" s="124" t="s">
        <v>714</v>
      </c>
      <c r="D57" s="124" t="s">
        <v>753</v>
      </c>
      <c r="E57" s="3" t="s">
        <v>2</v>
      </c>
      <c r="F57" s="2" t="s">
        <v>1501</v>
      </c>
      <c r="G57" s="2" t="s">
        <v>2113</v>
      </c>
      <c r="H57" s="2" t="s">
        <v>2114</v>
      </c>
      <c r="I57" s="2" t="s">
        <v>1821</v>
      </c>
      <c r="J57" s="2" t="s">
        <v>2976</v>
      </c>
    </row>
    <row r="58" spans="1:10" ht="39.6" x14ac:dyDescent="0.25">
      <c r="A58" s="2" t="s">
        <v>374</v>
      </c>
      <c r="B58" s="124" t="s">
        <v>251</v>
      </c>
      <c r="C58" s="124" t="s">
        <v>375</v>
      </c>
      <c r="D58" s="124" t="s">
        <v>967</v>
      </c>
      <c r="E58" s="3" t="s">
        <v>226</v>
      </c>
      <c r="F58" s="2" t="s">
        <v>1829</v>
      </c>
      <c r="G58" s="2" t="s">
        <v>1526</v>
      </c>
      <c r="H58" s="2" t="s">
        <v>2115</v>
      </c>
      <c r="I58" s="2" t="s">
        <v>1457</v>
      </c>
      <c r="J58" s="2" t="s">
        <v>2977</v>
      </c>
    </row>
    <row r="59" spans="1:10" ht="39.6" x14ac:dyDescent="0.25">
      <c r="A59" s="2" t="s">
        <v>388</v>
      </c>
      <c r="B59" s="124" t="s">
        <v>251</v>
      </c>
      <c r="C59" s="124" t="s">
        <v>389</v>
      </c>
      <c r="D59" s="124" t="s">
        <v>1011</v>
      </c>
      <c r="E59" s="3" t="s">
        <v>226</v>
      </c>
      <c r="F59" s="2" t="s">
        <v>1506</v>
      </c>
      <c r="G59" s="2" t="s">
        <v>2116</v>
      </c>
      <c r="H59" s="2" t="s">
        <v>2117</v>
      </c>
      <c r="I59" s="2" t="s">
        <v>1457</v>
      </c>
      <c r="J59" s="2" t="s">
        <v>2978</v>
      </c>
    </row>
    <row r="60" spans="1:10" ht="39.6" x14ac:dyDescent="0.25">
      <c r="A60" s="2" t="s">
        <v>1662</v>
      </c>
      <c r="B60" s="124" t="s">
        <v>251</v>
      </c>
      <c r="C60" s="124" t="s">
        <v>1663</v>
      </c>
      <c r="D60" s="124" t="s">
        <v>754</v>
      </c>
      <c r="E60" s="3" t="s">
        <v>301</v>
      </c>
      <c r="F60" s="2" t="s">
        <v>1818</v>
      </c>
      <c r="G60" s="2" t="s">
        <v>2118</v>
      </c>
      <c r="H60" s="2" t="s">
        <v>2119</v>
      </c>
      <c r="I60" s="2" t="s">
        <v>1467</v>
      </c>
      <c r="J60" s="2" t="s">
        <v>2979</v>
      </c>
    </row>
    <row r="61" spans="1:10" ht="26.4" x14ac:dyDescent="0.25">
      <c r="A61" s="2" t="s">
        <v>299</v>
      </c>
      <c r="B61" s="124" t="s">
        <v>251</v>
      </c>
      <c r="C61" s="124" t="s">
        <v>300</v>
      </c>
      <c r="D61" s="124" t="s">
        <v>754</v>
      </c>
      <c r="E61" s="3" t="s">
        <v>301</v>
      </c>
      <c r="F61" s="2" t="s">
        <v>1819</v>
      </c>
      <c r="G61" s="2" t="s">
        <v>2120</v>
      </c>
      <c r="H61" s="2" t="s">
        <v>2121</v>
      </c>
      <c r="I61" s="2" t="s">
        <v>1467</v>
      </c>
      <c r="J61" s="2" t="s">
        <v>2980</v>
      </c>
    </row>
    <row r="62" spans="1:10" ht="26.4" x14ac:dyDescent="0.25">
      <c r="A62" s="2" t="s">
        <v>275</v>
      </c>
      <c r="B62" s="124" t="s">
        <v>213</v>
      </c>
      <c r="C62" s="124" t="s">
        <v>276</v>
      </c>
      <c r="D62" s="124" t="s">
        <v>835</v>
      </c>
      <c r="E62" s="3" t="s">
        <v>261</v>
      </c>
      <c r="F62" s="2" t="s">
        <v>1504</v>
      </c>
      <c r="G62" s="2" t="s">
        <v>2122</v>
      </c>
      <c r="H62" s="2" t="s">
        <v>2123</v>
      </c>
      <c r="I62" s="2" t="s">
        <v>1825</v>
      </c>
      <c r="J62" s="2" t="s">
        <v>2981</v>
      </c>
    </row>
    <row r="63" spans="1:10" ht="26.4" x14ac:dyDescent="0.25">
      <c r="A63" s="2" t="s">
        <v>293</v>
      </c>
      <c r="B63" s="124" t="s">
        <v>251</v>
      </c>
      <c r="C63" s="124" t="s">
        <v>294</v>
      </c>
      <c r="D63" s="124" t="s">
        <v>754</v>
      </c>
      <c r="E63" s="3" t="s">
        <v>261</v>
      </c>
      <c r="F63" s="2" t="s">
        <v>1823</v>
      </c>
      <c r="G63" s="2" t="s">
        <v>2124</v>
      </c>
      <c r="H63" s="2" t="s">
        <v>2125</v>
      </c>
      <c r="I63" s="2" t="s">
        <v>1825</v>
      </c>
      <c r="J63" s="2" t="s">
        <v>2982</v>
      </c>
    </row>
    <row r="64" spans="1:10" ht="39.6" x14ac:dyDescent="0.25">
      <c r="A64" s="2" t="s">
        <v>2424</v>
      </c>
      <c r="B64" s="124" t="s">
        <v>251</v>
      </c>
      <c r="C64" s="124" t="s">
        <v>2425</v>
      </c>
      <c r="D64" s="124" t="s">
        <v>1057</v>
      </c>
      <c r="E64" s="3" t="s">
        <v>2</v>
      </c>
      <c r="F64" s="2" t="s">
        <v>1525</v>
      </c>
      <c r="G64" s="2" t="s">
        <v>2472</v>
      </c>
      <c r="H64" s="2" t="s">
        <v>2473</v>
      </c>
      <c r="I64" s="2" t="s">
        <v>1825</v>
      </c>
      <c r="J64" s="2" t="s">
        <v>2983</v>
      </c>
    </row>
    <row r="65" spans="1:10" ht="26.4" x14ac:dyDescent="0.25">
      <c r="A65" s="2" t="s">
        <v>1638</v>
      </c>
      <c r="B65" s="124" t="s">
        <v>251</v>
      </c>
      <c r="C65" s="124" t="s">
        <v>1639</v>
      </c>
      <c r="D65" s="124" t="s">
        <v>754</v>
      </c>
      <c r="E65" s="3" t="s">
        <v>226</v>
      </c>
      <c r="F65" s="2" t="s">
        <v>1826</v>
      </c>
      <c r="G65" s="2" t="s">
        <v>2126</v>
      </c>
      <c r="H65" s="2" t="s">
        <v>2127</v>
      </c>
      <c r="I65" s="2" t="s">
        <v>2132</v>
      </c>
      <c r="J65" s="2" t="s">
        <v>2984</v>
      </c>
    </row>
    <row r="66" spans="1:10" ht="26.4" x14ac:dyDescent="0.25">
      <c r="A66" s="2" t="s">
        <v>371</v>
      </c>
      <c r="B66" s="124" t="s">
        <v>251</v>
      </c>
      <c r="C66" s="124" t="s">
        <v>372</v>
      </c>
      <c r="D66" s="124" t="s">
        <v>754</v>
      </c>
      <c r="E66" s="3" t="s">
        <v>230</v>
      </c>
      <c r="F66" s="2" t="s">
        <v>1824</v>
      </c>
      <c r="G66" s="2" t="s">
        <v>2128</v>
      </c>
      <c r="H66" s="2" t="s">
        <v>2129</v>
      </c>
      <c r="I66" s="2" t="s">
        <v>2132</v>
      </c>
      <c r="J66" s="2" t="s">
        <v>2985</v>
      </c>
    </row>
    <row r="67" spans="1:10" ht="26.4" x14ac:dyDescent="0.25">
      <c r="A67" s="2" t="s">
        <v>290</v>
      </c>
      <c r="B67" s="124" t="s">
        <v>251</v>
      </c>
      <c r="C67" s="124" t="s">
        <v>291</v>
      </c>
      <c r="D67" s="124" t="s">
        <v>839</v>
      </c>
      <c r="E67" s="3" t="s">
        <v>261</v>
      </c>
      <c r="F67" s="2" t="s">
        <v>1501</v>
      </c>
      <c r="G67" s="2" t="s">
        <v>2130</v>
      </c>
      <c r="H67" s="2" t="s">
        <v>2131</v>
      </c>
      <c r="I67" s="2" t="s">
        <v>2132</v>
      </c>
      <c r="J67" s="2" t="s">
        <v>2986</v>
      </c>
    </row>
    <row r="68" spans="1:10" ht="39.6" x14ac:dyDescent="0.25">
      <c r="A68" s="2" t="s">
        <v>1656</v>
      </c>
      <c r="B68" s="124" t="s">
        <v>251</v>
      </c>
      <c r="C68" s="124" t="s">
        <v>1657</v>
      </c>
      <c r="D68" s="124" t="s">
        <v>754</v>
      </c>
      <c r="E68" s="3" t="s">
        <v>301</v>
      </c>
      <c r="F68" s="2" t="s">
        <v>1822</v>
      </c>
      <c r="G68" s="2" t="s">
        <v>2133</v>
      </c>
      <c r="H68" s="2" t="s">
        <v>2134</v>
      </c>
      <c r="I68" s="2" t="s">
        <v>2132</v>
      </c>
      <c r="J68" s="2" t="s">
        <v>2987</v>
      </c>
    </row>
    <row r="69" spans="1:10" ht="39.6" x14ac:dyDescent="0.25">
      <c r="A69" s="2" t="s">
        <v>584</v>
      </c>
      <c r="B69" s="124" t="s">
        <v>251</v>
      </c>
      <c r="C69" s="124" t="s">
        <v>585</v>
      </c>
      <c r="D69" s="124" t="s">
        <v>753</v>
      </c>
      <c r="E69" s="3" t="s">
        <v>230</v>
      </c>
      <c r="F69" s="2" t="s">
        <v>1827</v>
      </c>
      <c r="G69" s="2" t="s">
        <v>2135</v>
      </c>
      <c r="H69" s="2" t="s">
        <v>2136</v>
      </c>
      <c r="I69" s="2" t="s">
        <v>1469</v>
      </c>
      <c r="J69" s="2" t="s">
        <v>2988</v>
      </c>
    </row>
    <row r="70" spans="1:10" ht="39.6" x14ac:dyDescent="0.25">
      <c r="A70" s="2" t="s">
        <v>409</v>
      </c>
      <c r="B70" s="124" t="s">
        <v>251</v>
      </c>
      <c r="C70" s="124" t="s">
        <v>410</v>
      </c>
      <c r="D70" s="124" t="s">
        <v>1057</v>
      </c>
      <c r="E70" s="3" t="s">
        <v>230</v>
      </c>
      <c r="F70" s="2" t="s">
        <v>1832</v>
      </c>
      <c r="G70" s="2" t="s">
        <v>2137</v>
      </c>
      <c r="H70" s="2" t="s">
        <v>2138</v>
      </c>
      <c r="I70" s="2" t="s">
        <v>2139</v>
      </c>
      <c r="J70" s="2" t="s">
        <v>2989</v>
      </c>
    </row>
    <row r="71" spans="1:10" ht="39.6" x14ac:dyDescent="0.25">
      <c r="A71" s="2" t="s">
        <v>1686</v>
      </c>
      <c r="B71" s="124" t="s">
        <v>251</v>
      </c>
      <c r="C71" s="124" t="s">
        <v>1687</v>
      </c>
      <c r="D71" s="124" t="s">
        <v>754</v>
      </c>
      <c r="E71" s="3" t="s">
        <v>301</v>
      </c>
      <c r="F71" s="2" t="s">
        <v>1828</v>
      </c>
      <c r="G71" s="2" t="s">
        <v>2140</v>
      </c>
      <c r="H71" s="2" t="s">
        <v>2141</v>
      </c>
      <c r="I71" s="2" t="s">
        <v>1830</v>
      </c>
      <c r="J71" s="2" t="s">
        <v>2990</v>
      </c>
    </row>
    <row r="72" spans="1:10" ht="52.8" x14ac:dyDescent="0.25">
      <c r="A72" s="2" t="s">
        <v>673</v>
      </c>
      <c r="B72" s="124" t="s">
        <v>251</v>
      </c>
      <c r="C72" s="124" t="s">
        <v>674</v>
      </c>
      <c r="D72" s="124" t="s">
        <v>1353</v>
      </c>
      <c r="E72" s="3" t="s">
        <v>226</v>
      </c>
      <c r="F72" s="2" t="s">
        <v>1505</v>
      </c>
      <c r="G72" s="2" t="s">
        <v>2142</v>
      </c>
      <c r="H72" s="2" t="s">
        <v>2143</v>
      </c>
      <c r="I72" s="2" t="s">
        <v>1507</v>
      </c>
      <c r="J72" s="2" t="s">
        <v>2991</v>
      </c>
    </row>
    <row r="73" spans="1:10" ht="39.6" x14ac:dyDescent="0.25">
      <c r="A73" s="2" t="s">
        <v>1641</v>
      </c>
      <c r="B73" s="124" t="s">
        <v>251</v>
      </c>
      <c r="C73" s="124" t="s">
        <v>1642</v>
      </c>
      <c r="D73" s="124" t="s">
        <v>754</v>
      </c>
      <c r="E73" s="3" t="s">
        <v>261</v>
      </c>
      <c r="F73" s="2" t="s">
        <v>1831</v>
      </c>
      <c r="G73" s="2" t="s">
        <v>2144</v>
      </c>
      <c r="H73" s="2" t="s">
        <v>2145</v>
      </c>
      <c r="I73" s="2" t="s">
        <v>2851</v>
      </c>
      <c r="J73" s="2" t="s">
        <v>2992</v>
      </c>
    </row>
    <row r="74" spans="1:10" ht="39.6" x14ac:dyDescent="0.25">
      <c r="A74" s="2" t="s">
        <v>609</v>
      </c>
      <c r="B74" s="124" t="s">
        <v>251</v>
      </c>
      <c r="C74" s="124" t="s">
        <v>610</v>
      </c>
      <c r="D74" s="124" t="s">
        <v>753</v>
      </c>
      <c r="E74" s="3" t="s">
        <v>230</v>
      </c>
      <c r="F74" s="2" t="s">
        <v>1532</v>
      </c>
      <c r="G74" s="2" t="s">
        <v>2146</v>
      </c>
      <c r="H74" s="2" t="s">
        <v>2147</v>
      </c>
      <c r="I74" s="2" t="s">
        <v>1833</v>
      </c>
      <c r="J74" s="2" t="s">
        <v>2993</v>
      </c>
    </row>
    <row r="75" spans="1:10" ht="39.6" x14ac:dyDescent="0.25">
      <c r="A75" s="2" t="s">
        <v>1665</v>
      </c>
      <c r="B75" s="124" t="s">
        <v>251</v>
      </c>
      <c r="C75" s="124" t="s">
        <v>1666</v>
      </c>
      <c r="D75" s="124" t="s">
        <v>754</v>
      </c>
      <c r="E75" s="3" t="s">
        <v>261</v>
      </c>
      <c r="F75" s="2" t="s">
        <v>1834</v>
      </c>
      <c r="G75" s="2" t="s">
        <v>2148</v>
      </c>
      <c r="H75" s="2" t="s">
        <v>2149</v>
      </c>
      <c r="I75" s="2" t="s">
        <v>1836</v>
      </c>
      <c r="J75" s="2" t="s">
        <v>2994</v>
      </c>
    </row>
    <row r="76" spans="1:10" ht="26.4" x14ac:dyDescent="0.25">
      <c r="A76" s="2" t="s">
        <v>368</v>
      </c>
      <c r="B76" s="124" t="s">
        <v>251</v>
      </c>
      <c r="C76" s="124" t="s">
        <v>369</v>
      </c>
      <c r="D76" s="124" t="s">
        <v>754</v>
      </c>
      <c r="E76" s="3" t="s">
        <v>230</v>
      </c>
      <c r="F76" s="2" t="s">
        <v>1835</v>
      </c>
      <c r="G76" s="2" t="s">
        <v>2150</v>
      </c>
      <c r="H76" s="2" t="s">
        <v>2151</v>
      </c>
      <c r="I76" s="2" t="s">
        <v>2152</v>
      </c>
      <c r="J76" s="2" t="s">
        <v>2995</v>
      </c>
    </row>
    <row r="77" spans="1:10" ht="39.6" x14ac:dyDescent="0.25">
      <c r="A77" s="2" t="s">
        <v>1671</v>
      </c>
      <c r="B77" s="124" t="s">
        <v>251</v>
      </c>
      <c r="C77" s="124" t="s">
        <v>1672</v>
      </c>
      <c r="D77" s="124" t="s">
        <v>754</v>
      </c>
      <c r="E77" s="3" t="s">
        <v>226</v>
      </c>
      <c r="F77" s="2" t="s">
        <v>1841</v>
      </c>
      <c r="G77" s="2" t="s">
        <v>2153</v>
      </c>
      <c r="H77" s="2" t="s">
        <v>2154</v>
      </c>
      <c r="I77" s="2" t="s">
        <v>2155</v>
      </c>
      <c r="J77" s="2" t="s">
        <v>2996</v>
      </c>
    </row>
    <row r="78" spans="1:10" ht="39.6" x14ac:dyDescent="0.25">
      <c r="A78" s="2" t="s">
        <v>509</v>
      </c>
      <c r="B78" s="124" t="s">
        <v>251</v>
      </c>
      <c r="C78" s="124" t="s">
        <v>510</v>
      </c>
      <c r="D78" s="124" t="s">
        <v>913</v>
      </c>
      <c r="E78" s="3" t="s">
        <v>230</v>
      </c>
      <c r="F78" s="2" t="s">
        <v>1508</v>
      </c>
      <c r="G78" s="2" t="s">
        <v>2156</v>
      </c>
      <c r="H78" s="2" t="s">
        <v>2157</v>
      </c>
      <c r="I78" s="2" t="s">
        <v>1837</v>
      </c>
      <c r="J78" s="2" t="s">
        <v>2997</v>
      </c>
    </row>
    <row r="79" spans="1:10" ht="26.4" x14ac:dyDescent="0.25">
      <c r="A79" s="2" t="s">
        <v>1350</v>
      </c>
      <c r="B79" s="124" t="s">
        <v>213</v>
      </c>
      <c r="C79" s="124" t="s">
        <v>1716</v>
      </c>
      <c r="D79" s="124" t="s">
        <v>4</v>
      </c>
      <c r="E79" s="3" t="s">
        <v>1717</v>
      </c>
      <c r="F79" s="2" t="s">
        <v>1842</v>
      </c>
      <c r="G79" s="2" t="s">
        <v>2158</v>
      </c>
      <c r="H79" s="2" t="s">
        <v>2159</v>
      </c>
      <c r="I79" s="2" t="s">
        <v>1511</v>
      </c>
      <c r="J79" s="2" t="s">
        <v>2998</v>
      </c>
    </row>
    <row r="80" spans="1:10" ht="39.6" x14ac:dyDescent="0.25">
      <c r="A80" s="2" t="s">
        <v>1683</v>
      </c>
      <c r="B80" s="124" t="s">
        <v>251</v>
      </c>
      <c r="C80" s="124" t="s">
        <v>1684</v>
      </c>
      <c r="D80" s="124" t="s">
        <v>754</v>
      </c>
      <c r="E80" s="3" t="s">
        <v>301</v>
      </c>
      <c r="F80" s="2" t="s">
        <v>1838</v>
      </c>
      <c r="G80" s="2" t="s">
        <v>2160</v>
      </c>
      <c r="H80" s="2" t="s">
        <v>2161</v>
      </c>
      <c r="I80" s="2" t="s">
        <v>1513</v>
      </c>
      <c r="J80" s="2" t="s">
        <v>2999</v>
      </c>
    </row>
    <row r="81" spans="1:10" ht="39.6" x14ac:dyDescent="0.25">
      <c r="A81" s="2" t="s">
        <v>538</v>
      </c>
      <c r="B81" s="124" t="s">
        <v>251</v>
      </c>
      <c r="C81" s="124" t="s">
        <v>539</v>
      </c>
      <c r="D81" s="124" t="s">
        <v>913</v>
      </c>
      <c r="E81" s="3" t="s">
        <v>230</v>
      </c>
      <c r="F81" s="2" t="s">
        <v>1509</v>
      </c>
      <c r="G81" s="2" t="s">
        <v>2162</v>
      </c>
      <c r="H81" s="2" t="s">
        <v>2163</v>
      </c>
      <c r="I81" s="2" t="s">
        <v>1513</v>
      </c>
      <c r="J81" s="2" t="s">
        <v>3000</v>
      </c>
    </row>
    <row r="82" spans="1:10" ht="39.6" x14ac:dyDescent="0.25">
      <c r="A82" s="2" t="s">
        <v>1650</v>
      </c>
      <c r="B82" s="124" t="s">
        <v>251</v>
      </c>
      <c r="C82" s="124" t="s">
        <v>1651</v>
      </c>
      <c r="D82" s="124" t="s">
        <v>754</v>
      </c>
      <c r="E82" s="3" t="s">
        <v>301</v>
      </c>
      <c r="F82" s="2" t="s">
        <v>1839</v>
      </c>
      <c r="G82" s="2" t="s">
        <v>2164</v>
      </c>
      <c r="H82" s="2" t="s">
        <v>2165</v>
      </c>
      <c r="I82" s="2" t="s">
        <v>1513</v>
      </c>
      <c r="J82" s="2" t="s">
        <v>3001</v>
      </c>
    </row>
    <row r="83" spans="1:10" ht="39.6" x14ac:dyDescent="0.25">
      <c r="A83" s="2" t="s">
        <v>551</v>
      </c>
      <c r="B83" s="124" t="s">
        <v>251</v>
      </c>
      <c r="C83" s="124" t="s">
        <v>552</v>
      </c>
      <c r="D83" s="124" t="s">
        <v>753</v>
      </c>
      <c r="E83" s="3" t="s">
        <v>230</v>
      </c>
      <c r="F83" s="2" t="s">
        <v>1844</v>
      </c>
      <c r="G83" s="2" t="s">
        <v>2166</v>
      </c>
      <c r="H83" s="2" t="s">
        <v>2167</v>
      </c>
      <c r="I83" s="2" t="s">
        <v>1514</v>
      </c>
      <c r="J83" s="2" t="s">
        <v>3002</v>
      </c>
    </row>
    <row r="84" spans="1:10" ht="26.4" x14ac:dyDescent="0.25">
      <c r="A84" s="2" t="s">
        <v>1632</v>
      </c>
      <c r="B84" s="124" t="s">
        <v>251</v>
      </c>
      <c r="C84" s="124" t="s">
        <v>1633</v>
      </c>
      <c r="D84" s="124" t="s">
        <v>754</v>
      </c>
      <c r="E84" s="3" t="s">
        <v>301</v>
      </c>
      <c r="F84" s="2" t="s">
        <v>1840</v>
      </c>
      <c r="G84" s="2" t="s">
        <v>2168</v>
      </c>
      <c r="H84" s="2" t="s">
        <v>2169</v>
      </c>
      <c r="I84" s="2" t="s">
        <v>1514</v>
      </c>
      <c r="J84" s="2" t="s">
        <v>3003</v>
      </c>
    </row>
    <row r="85" spans="1:10" ht="39.6" x14ac:dyDescent="0.25">
      <c r="A85" s="2" t="s">
        <v>613</v>
      </c>
      <c r="B85" s="124" t="s">
        <v>251</v>
      </c>
      <c r="C85" s="124" t="s">
        <v>614</v>
      </c>
      <c r="D85" s="124" t="s">
        <v>753</v>
      </c>
      <c r="E85" s="3" t="s">
        <v>230</v>
      </c>
      <c r="F85" s="2" t="s">
        <v>1515</v>
      </c>
      <c r="G85" s="2" t="s">
        <v>2170</v>
      </c>
      <c r="H85" s="2" t="s">
        <v>2171</v>
      </c>
      <c r="I85" s="2" t="s">
        <v>1514</v>
      </c>
      <c r="J85" s="2" t="s">
        <v>3004</v>
      </c>
    </row>
    <row r="86" spans="1:10" x14ac:dyDescent="0.25">
      <c r="A86" s="2" t="s">
        <v>698</v>
      </c>
      <c r="B86" s="124" t="s">
        <v>213</v>
      </c>
      <c r="C86" s="124" t="s">
        <v>699</v>
      </c>
      <c r="D86" s="124" t="s">
        <v>1000</v>
      </c>
      <c r="E86" s="3" t="s">
        <v>226</v>
      </c>
      <c r="F86" s="2" t="s">
        <v>1512</v>
      </c>
      <c r="G86" s="2" t="s">
        <v>2172</v>
      </c>
      <c r="H86" s="2" t="s">
        <v>2173</v>
      </c>
      <c r="I86" s="2" t="s">
        <v>2879</v>
      </c>
      <c r="J86" s="2" t="s">
        <v>3005</v>
      </c>
    </row>
    <row r="87" spans="1:10" ht="39.6" x14ac:dyDescent="0.25">
      <c r="A87" s="2" t="s">
        <v>518</v>
      </c>
      <c r="B87" s="124" t="s">
        <v>251</v>
      </c>
      <c r="C87" s="124" t="s">
        <v>519</v>
      </c>
      <c r="D87" s="124" t="s">
        <v>1188</v>
      </c>
      <c r="E87" s="3" t="s">
        <v>2</v>
      </c>
      <c r="F87" s="2" t="s">
        <v>1519</v>
      </c>
      <c r="G87" s="2" t="s">
        <v>2174</v>
      </c>
      <c r="H87" s="2" t="s">
        <v>2175</v>
      </c>
      <c r="I87" s="2" t="s">
        <v>2879</v>
      </c>
      <c r="J87" s="2" t="s">
        <v>3006</v>
      </c>
    </row>
    <row r="88" spans="1:10" ht="26.4" x14ac:dyDescent="0.25">
      <c r="A88" s="2" t="s">
        <v>1636</v>
      </c>
      <c r="B88" s="124" t="s">
        <v>251</v>
      </c>
      <c r="C88" s="124" t="s">
        <v>1637</v>
      </c>
      <c r="D88" s="124" t="s">
        <v>754</v>
      </c>
      <c r="E88" s="3" t="s">
        <v>301</v>
      </c>
      <c r="F88" s="2" t="s">
        <v>1845</v>
      </c>
      <c r="G88" s="2" t="s">
        <v>2176</v>
      </c>
      <c r="H88" s="2" t="s">
        <v>2177</v>
      </c>
      <c r="I88" s="2" t="s">
        <v>1518</v>
      </c>
      <c r="J88" s="2" t="s">
        <v>3007</v>
      </c>
    </row>
    <row r="89" spans="1:10" ht="26.4" x14ac:dyDescent="0.25">
      <c r="A89" s="2" t="s">
        <v>344</v>
      </c>
      <c r="B89" s="124" t="s">
        <v>251</v>
      </c>
      <c r="C89" s="124" t="s">
        <v>345</v>
      </c>
      <c r="D89" s="124" t="s">
        <v>913</v>
      </c>
      <c r="E89" s="3" t="s">
        <v>2</v>
      </c>
      <c r="F89" s="2" t="s">
        <v>1524</v>
      </c>
      <c r="G89" s="2" t="s">
        <v>2178</v>
      </c>
      <c r="H89" s="2" t="s">
        <v>2179</v>
      </c>
      <c r="I89" s="2" t="s">
        <v>1518</v>
      </c>
      <c r="J89" s="2" t="s">
        <v>3008</v>
      </c>
    </row>
    <row r="90" spans="1:10" x14ac:dyDescent="0.25">
      <c r="A90" s="2" t="s">
        <v>701</v>
      </c>
      <c r="B90" s="124" t="s">
        <v>213</v>
      </c>
      <c r="C90" s="124" t="s">
        <v>702</v>
      </c>
      <c r="D90" s="124">
        <v>164</v>
      </c>
      <c r="E90" s="3" t="s">
        <v>226</v>
      </c>
      <c r="F90" s="2" t="s">
        <v>1516</v>
      </c>
      <c r="G90" s="2" t="s">
        <v>2474</v>
      </c>
      <c r="H90" s="2" t="s">
        <v>2475</v>
      </c>
      <c r="I90" s="2" t="s">
        <v>1518</v>
      </c>
      <c r="J90" s="2" t="s">
        <v>3009</v>
      </c>
    </row>
    <row r="91" spans="1:10" ht="26.4" x14ac:dyDescent="0.25">
      <c r="A91" s="2" t="s">
        <v>659</v>
      </c>
      <c r="B91" s="124" t="s">
        <v>251</v>
      </c>
      <c r="C91" s="124" t="s">
        <v>660</v>
      </c>
      <c r="D91" s="124" t="s">
        <v>1353</v>
      </c>
      <c r="E91" s="3" t="s">
        <v>226</v>
      </c>
      <c r="F91" s="2" t="s">
        <v>1489</v>
      </c>
      <c r="G91" s="2" t="s">
        <v>2180</v>
      </c>
      <c r="H91" s="2" t="s">
        <v>2181</v>
      </c>
      <c r="I91" s="2" t="s">
        <v>1468</v>
      </c>
      <c r="J91" s="2" t="s">
        <v>3010</v>
      </c>
    </row>
    <row r="92" spans="1:10" ht="39.6" x14ac:dyDescent="0.25">
      <c r="A92" s="2" t="s">
        <v>1680</v>
      </c>
      <c r="B92" s="124" t="s">
        <v>251</v>
      </c>
      <c r="C92" s="124" t="s">
        <v>1681</v>
      </c>
      <c r="D92" s="124" t="s">
        <v>754</v>
      </c>
      <c r="E92" s="3" t="s">
        <v>301</v>
      </c>
      <c r="F92" s="2" t="s">
        <v>1846</v>
      </c>
      <c r="G92" s="2" t="s">
        <v>2182</v>
      </c>
      <c r="H92" s="2" t="s">
        <v>2183</v>
      </c>
      <c r="I92" s="2" t="s">
        <v>1468</v>
      </c>
      <c r="J92" s="2" t="s">
        <v>3011</v>
      </c>
    </row>
    <row r="93" spans="1:10" ht="26.4" x14ac:dyDescent="0.25">
      <c r="A93" s="2" t="s">
        <v>681</v>
      </c>
      <c r="B93" s="124" t="s">
        <v>213</v>
      </c>
      <c r="C93" s="124" t="s">
        <v>682</v>
      </c>
      <c r="D93" s="124" t="s">
        <v>1374</v>
      </c>
      <c r="E93" s="3" t="s">
        <v>220</v>
      </c>
      <c r="F93" s="2" t="s">
        <v>1480</v>
      </c>
      <c r="G93" s="2" t="s">
        <v>2184</v>
      </c>
      <c r="H93" s="2" t="s">
        <v>2184</v>
      </c>
      <c r="I93" s="2" t="s">
        <v>1468</v>
      </c>
      <c r="J93" s="2" t="s">
        <v>3012</v>
      </c>
    </row>
    <row r="94" spans="1:10" x14ac:dyDescent="0.25">
      <c r="A94" s="2" t="s">
        <v>2409</v>
      </c>
      <c r="B94" s="124" t="s">
        <v>213</v>
      </c>
      <c r="C94" s="124" t="s">
        <v>2410</v>
      </c>
      <c r="D94" s="124" t="s">
        <v>788</v>
      </c>
      <c r="E94" s="3" t="s">
        <v>226</v>
      </c>
      <c r="F94" s="2" t="s">
        <v>1530</v>
      </c>
      <c r="G94" s="2" t="s">
        <v>2476</v>
      </c>
      <c r="H94" s="2" t="s">
        <v>2477</v>
      </c>
      <c r="I94" s="2" t="s">
        <v>1468</v>
      </c>
      <c r="J94" s="2" t="s">
        <v>3013</v>
      </c>
    </row>
    <row r="95" spans="1:10" x14ac:dyDescent="0.25">
      <c r="A95" s="2" t="s">
        <v>2412</v>
      </c>
      <c r="B95" s="124" t="s">
        <v>213</v>
      </c>
      <c r="C95" s="124" t="s">
        <v>2413</v>
      </c>
      <c r="D95" s="124" t="s">
        <v>782</v>
      </c>
      <c r="E95" s="3" t="s">
        <v>226</v>
      </c>
      <c r="F95" s="2" t="s">
        <v>1530</v>
      </c>
      <c r="G95" s="2" t="s">
        <v>2476</v>
      </c>
      <c r="H95" s="2" t="s">
        <v>2477</v>
      </c>
      <c r="I95" s="2" t="s">
        <v>1468</v>
      </c>
      <c r="J95" s="2" t="s">
        <v>3014</v>
      </c>
    </row>
    <row r="96" spans="1:10" ht="26.4" x14ac:dyDescent="0.25">
      <c r="A96" s="2" t="s">
        <v>266</v>
      </c>
      <c r="B96" s="124" t="s">
        <v>251</v>
      </c>
      <c r="C96" s="124" t="s">
        <v>267</v>
      </c>
      <c r="D96" s="124" t="s">
        <v>828</v>
      </c>
      <c r="E96" s="3" t="s">
        <v>226</v>
      </c>
      <c r="F96" s="2" t="s">
        <v>1520</v>
      </c>
      <c r="G96" s="2" t="s">
        <v>2185</v>
      </c>
      <c r="H96" s="2" t="s">
        <v>2186</v>
      </c>
      <c r="I96" s="2" t="s">
        <v>1522</v>
      </c>
      <c r="J96" s="2" t="s">
        <v>3015</v>
      </c>
    </row>
    <row r="97" spans="1:10" ht="39.6" x14ac:dyDescent="0.25">
      <c r="A97" s="2" t="s">
        <v>534</v>
      </c>
      <c r="B97" s="124" t="s">
        <v>251</v>
      </c>
      <c r="C97" s="124" t="s">
        <v>535</v>
      </c>
      <c r="D97" s="124" t="s">
        <v>913</v>
      </c>
      <c r="E97" s="3" t="s">
        <v>230</v>
      </c>
      <c r="F97" s="2" t="s">
        <v>1521</v>
      </c>
      <c r="G97" s="2" t="s">
        <v>2187</v>
      </c>
      <c r="H97" s="2" t="s">
        <v>2188</v>
      </c>
      <c r="I97" s="2" t="s">
        <v>1522</v>
      </c>
      <c r="J97" s="2" t="s">
        <v>3016</v>
      </c>
    </row>
    <row r="98" spans="1:10" ht="39.6" x14ac:dyDescent="0.25">
      <c r="A98" s="2" t="s">
        <v>581</v>
      </c>
      <c r="B98" s="124" t="s">
        <v>251</v>
      </c>
      <c r="C98" s="124" t="s">
        <v>582</v>
      </c>
      <c r="D98" s="124" t="s">
        <v>753</v>
      </c>
      <c r="E98" s="3" t="s">
        <v>2</v>
      </c>
      <c r="F98" s="2" t="s">
        <v>1847</v>
      </c>
      <c r="G98" s="2" t="s">
        <v>2189</v>
      </c>
      <c r="H98" s="2" t="s">
        <v>2190</v>
      </c>
      <c r="I98" s="2" t="s">
        <v>1465</v>
      </c>
      <c r="J98" s="2" t="s">
        <v>3017</v>
      </c>
    </row>
    <row r="99" spans="1:10" ht="39.6" x14ac:dyDescent="0.25">
      <c r="A99" s="2" t="s">
        <v>569</v>
      </c>
      <c r="B99" s="124" t="s">
        <v>251</v>
      </c>
      <c r="C99" s="124" t="s">
        <v>570</v>
      </c>
      <c r="D99" s="124" t="s">
        <v>753</v>
      </c>
      <c r="E99" s="3" t="s">
        <v>2</v>
      </c>
      <c r="F99" s="2" t="s">
        <v>1848</v>
      </c>
      <c r="G99" s="2" t="s">
        <v>2191</v>
      </c>
      <c r="H99" s="2" t="s">
        <v>2192</v>
      </c>
      <c r="I99" s="2" t="s">
        <v>1465</v>
      </c>
      <c r="J99" s="2" t="s">
        <v>3018</v>
      </c>
    </row>
    <row r="100" spans="1:10" x14ac:dyDescent="0.25">
      <c r="A100" s="2" t="s">
        <v>201</v>
      </c>
      <c r="B100" s="124" t="s">
        <v>213</v>
      </c>
      <c r="C100" s="124" t="s">
        <v>690</v>
      </c>
      <c r="D100" s="124" t="s">
        <v>754</v>
      </c>
      <c r="E100" s="3" t="s">
        <v>226</v>
      </c>
      <c r="F100" s="2" t="s">
        <v>1523</v>
      </c>
      <c r="G100" s="2" t="s">
        <v>2193</v>
      </c>
      <c r="H100" s="2" t="s">
        <v>2194</v>
      </c>
      <c r="I100" s="2" t="s">
        <v>1465</v>
      </c>
      <c r="J100" s="2" t="s">
        <v>3019</v>
      </c>
    </row>
    <row r="101" spans="1:10" ht="39.6" x14ac:dyDescent="0.25">
      <c r="A101" s="2" t="s">
        <v>595</v>
      </c>
      <c r="B101" s="124" t="s">
        <v>251</v>
      </c>
      <c r="C101" s="124" t="s">
        <v>579</v>
      </c>
      <c r="D101" s="124" t="s">
        <v>753</v>
      </c>
      <c r="E101" s="3" t="s">
        <v>2</v>
      </c>
      <c r="F101" s="2" t="s">
        <v>1849</v>
      </c>
      <c r="G101" s="2" t="s">
        <v>2195</v>
      </c>
      <c r="H101" s="2" t="s">
        <v>2196</v>
      </c>
      <c r="I101" s="2" t="s">
        <v>1460</v>
      </c>
      <c r="J101" s="2" t="s">
        <v>3020</v>
      </c>
    </row>
    <row r="102" spans="1:10" ht="26.4" x14ac:dyDescent="0.25">
      <c r="A102" s="2" t="s">
        <v>1634</v>
      </c>
      <c r="B102" s="124" t="s">
        <v>251</v>
      </c>
      <c r="C102" s="124" t="s">
        <v>1635</v>
      </c>
      <c r="D102" s="124" t="s">
        <v>754</v>
      </c>
      <c r="E102" s="3" t="s">
        <v>301</v>
      </c>
      <c r="F102" s="2" t="s">
        <v>1850</v>
      </c>
      <c r="G102" s="2" t="s">
        <v>2197</v>
      </c>
      <c r="H102" s="2" t="s">
        <v>2198</v>
      </c>
      <c r="I102" s="2" t="s">
        <v>1527</v>
      </c>
      <c r="J102" s="2" t="s">
        <v>3021</v>
      </c>
    </row>
    <row r="103" spans="1:10" ht="39.6" x14ac:dyDescent="0.25">
      <c r="A103" s="2" t="s">
        <v>2896</v>
      </c>
      <c r="B103" s="124" t="s">
        <v>213</v>
      </c>
      <c r="C103" s="124" t="s">
        <v>2897</v>
      </c>
      <c r="D103" s="124" t="s">
        <v>2900</v>
      </c>
      <c r="E103" s="3" t="s">
        <v>226</v>
      </c>
      <c r="F103" s="2" t="s">
        <v>1517</v>
      </c>
      <c r="G103" s="2" t="s">
        <v>3022</v>
      </c>
      <c r="H103" s="2" t="s">
        <v>3023</v>
      </c>
      <c r="I103" s="2" t="s">
        <v>1527</v>
      </c>
      <c r="J103" s="2" t="s">
        <v>3024</v>
      </c>
    </row>
    <row r="104" spans="1:10" ht="52.8" x14ac:dyDescent="0.25">
      <c r="A104" s="2" t="s">
        <v>633</v>
      </c>
      <c r="B104" s="124" t="s">
        <v>251</v>
      </c>
      <c r="C104" s="124" t="s">
        <v>634</v>
      </c>
      <c r="D104" s="124" t="s">
        <v>1315</v>
      </c>
      <c r="E104" s="3" t="s">
        <v>2</v>
      </c>
      <c r="F104" s="2" t="s">
        <v>1529</v>
      </c>
      <c r="G104" s="2" t="s">
        <v>2199</v>
      </c>
      <c r="H104" s="2" t="s">
        <v>2200</v>
      </c>
      <c r="I104" s="2" t="s">
        <v>2785</v>
      </c>
      <c r="J104" s="2" t="s">
        <v>3025</v>
      </c>
    </row>
    <row r="105" spans="1:10" ht="26.4" x14ac:dyDescent="0.25">
      <c r="A105" s="2" t="s">
        <v>2415</v>
      </c>
      <c r="B105" s="124" t="s">
        <v>251</v>
      </c>
      <c r="C105" s="124" t="s">
        <v>2416</v>
      </c>
      <c r="D105" s="124" t="s">
        <v>828</v>
      </c>
      <c r="E105" s="3" t="s">
        <v>226</v>
      </c>
      <c r="F105" s="2" t="s">
        <v>2478</v>
      </c>
      <c r="G105" s="2" t="s">
        <v>2031</v>
      </c>
      <c r="H105" s="2" t="s">
        <v>2479</v>
      </c>
      <c r="I105" s="2" t="s">
        <v>2785</v>
      </c>
      <c r="J105" s="2" t="s">
        <v>3026</v>
      </c>
    </row>
    <row r="106" spans="1:10" x14ac:dyDescent="0.25">
      <c r="A106" s="2" t="s">
        <v>2406</v>
      </c>
      <c r="B106" s="124" t="s">
        <v>213</v>
      </c>
      <c r="C106" s="124" t="s">
        <v>2407</v>
      </c>
      <c r="D106" s="124" t="s">
        <v>788</v>
      </c>
      <c r="E106" s="3" t="s">
        <v>226</v>
      </c>
      <c r="F106" s="2" t="s">
        <v>1530</v>
      </c>
      <c r="G106" s="2" t="s">
        <v>2480</v>
      </c>
      <c r="H106" s="2" t="s">
        <v>2481</v>
      </c>
      <c r="I106" s="2" t="s">
        <v>2203</v>
      </c>
      <c r="J106" s="2" t="s">
        <v>3027</v>
      </c>
    </row>
    <row r="107" spans="1:10" ht="39.6" x14ac:dyDescent="0.25">
      <c r="A107" s="2" t="s">
        <v>588</v>
      </c>
      <c r="B107" s="124" t="s">
        <v>251</v>
      </c>
      <c r="C107" s="124" t="s">
        <v>589</v>
      </c>
      <c r="D107" s="124" t="s">
        <v>753</v>
      </c>
      <c r="E107" s="3" t="s">
        <v>2</v>
      </c>
      <c r="F107" s="2" t="s">
        <v>1534</v>
      </c>
      <c r="G107" s="2" t="s">
        <v>2201</v>
      </c>
      <c r="H107" s="2" t="s">
        <v>2202</v>
      </c>
      <c r="I107" s="2" t="s">
        <v>2203</v>
      </c>
      <c r="J107" s="2" t="s">
        <v>3028</v>
      </c>
    </row>
    <row r="108" spans="1:10" ht="52.8" x14ac:dyDescent="0.25">
      <c r="A108" s="2" t="s">
        <v>332</v>
      </c>
      <c r="B108" s="124" t="s">
        <v>251</v>
      </c>
      <c r="C108" s="124" t="s">
        <v>333</v>
      </c>
      <c r="D108" s="124" t="s">
        <v>913</v>
      </c>
      <c r="E108" s="3" t="s">
        <v>2</v>
      </c>
      <c r="F108" s="2" t="s">
        <v>1525</v>
      </c>
      <c r="G108" s="2" t="s">
        <v>2204</v>
      </c>
      <c r="H108" s="2" t="s">
        <v>2205</v>
      </c>
      <c r="I108" s="2" t="s">
        <v>2203</v>
      </c>
      <c r="J108" s="2" t="s">
        <v>3029</v>
      </c>
    </row>
    <row r="109" spans="1:10" ht="39.6" x14ac:dyDescent="0.25">
      <c r="A109" s="2" t="s">
        <v>1697</v>
      </c>
      <c r="B109" s="124" t="s">
        <v>213</v>
      </c>
      <c r="C109" s="124" t="s">
        <v>1698</v>
      </c>
      <c r="D109" s="124">
        <v>115</v>
      </c>
      <c r="E109" s="3" t="s">
        <v>546</v>
      </c>
      <c r="F109" s="2" t="s">
        <v>1480</v>
      </c>
      <c r="G109" s="2" t="s">
        <v>2482</v>
      </c>
      <c r="H109" s="2" t="s">
        <v>2482</v>
      </c>
      <c r="I109" s="2" t="s">
        <v>1531</v>
      </c>
      <c r="J109" s="2" t="s">
        <v>3030</v>
      </c>
    </row>
    <row r="110" spans="1:10" ht="39.6" x14ac:dyDescent="0.25">
      <c r="A110" s="2" t="s">
        <v>572</v>
      </c>
      <c r="B110" s="124" t="s">
        <v>251</v>
      </c>
      <c r="C110" s="124" t="s">
        <v>573</v>
      </c>
      <c r="D110" s="124" t="s">
        <v>753</v>
      </c>
      <c r="E110" s="3" t="s">
        <v>2</v>
      </c>
      <c r="F110" s="2" t="s">
        <v>1851</v>
      </c>
      <c r="G110" s="2" t="s">
        <v>2206</v>
      </c>
      <c r="H110" s="2" t="s">
        <v>2207</v>
      </c>
      <c r="I110" s="2" t="s">
        <v>1531</v>
      </c>
      <c r="J110" s="2" t="s">
        <v>3031</v>
      </c>
    </row>
    <row r="111" spans="1:10" x14ac:dyDescent="0.25">
      <c r="A111" s="2" t="s">
        <v>241</v>
      </c>
      <c r="B111" s="124" t="s">
        <v>213</v>
      </c>
      <c r="C111" s="124" t="s">
        <v>1969</v>
      </c>
      <c r="D111" s="124" t="s">
        <v>788</v>
      </c>
      <c r="E111" s="3" t="s">
        <v>226</v>
      </c>
      <c r="F111" s="2" t="s">
        <v>1530</v>
      </c>
      <c r="G111" s="2" t="s">
        <v>2208</v>
      </c>
      <c r="H111" s="2" t="s">
        <v>2209</v>
      </c>
      <c r="I111" s="2" t="s">
        <v>12</v>
      </c>
      <c r="J111" s="2" t="s">
        <v>3032</v>
      </c>
    </row>
    <row r="112" spans="1:10" ht="39.6" x14ac:dyDescent="0.25">
      <c r="A112" s="2" t="s">
        <v>560</v>
      </c>
      <c r="B112" s="124" t="s">
        <v>251</v>
      </c>
      <c r="C112" s="124" t="s">
        <v>561</v>
      </c>
      <c r="D112" s="124" t="s">
        <v>753</v>
      </c>
      <c r="E112" s="3" t="s">
        <v>230</v>
      </c>
      <c r="F112" s="2" t="s">
        <v>1852</v>
      </c>
      <c r="G112" s="2" t="s">
        <v>2210</v>
      </c>
      <c r="H112" s="2" t="s">
        <v>2211</v>
      </c>
      <c r="I112" s="2" t="s">
        <v>12</v>
      </c>
      <c r="J112" s="2" t="s">
        <v>3033</v>
      </c>
    </row>
    <row r="113" spans="1:10" ht="39.6" x14ac:dyDescent="0.25">
      <c r="A113" s="2" t="s">
        <v>667</v>
      </c>
      <c r="B113" s="124" t="s">
        <v>251</v>
      </c>
      <c r="C113" s="124" t="s">
        <v>668</v>
      </c>
      <c r="D113" s="124" t="s">
        <v>1353</v>
      </c>
      <c r="E113" s="3" t="s">
        <v>226</v>
      </c>
      <c r="F113" s="2" t="s">
        <v>1535</v>
      </c>
      <c r="G113" s="2" t="s">
        <v>2212</v>
      </c>
      <c r="H113" s="2" t="s">
        <v>2213</v>
      </c>
      <c r="I113" s="2" t="s">
        <v>16</v>
      </c>
      <c r="J113" s="2" t="s">
        <v>3034</v>
      </c>
    </row>
    <row r="114" spans="1:10" ht="39.6" x14ac:dyDescent="0.25">
      <c r="A114" s="2" t="s">
        <v>578</v>
      </c>
      <c r="B114" s="124" t="s">
        <v>251</v>
      </c>
      <c r="C114" s="124" t="s">
        <v>579</v>
      </c>
      <c r="D114" s="124" t="s">
        <v>753</v>
      </c>
      <c r="E114" s="3" t="s">
        <v>2</v>
      </c>
      <c r="F114" s="2" t="s">
        <v>1853</v>
      </c>
      <c r="G114" s="2" t="s">
        <v>2214</v>
      </c>
      <c r="H114" s="2" t="s">
        <v>2215</v>
      </c>
      <c r="I114" s="2" t="s">
        <v>16</v>
      </c>
      <c r="J114" s="2" t="s">
        <v>3035</v>
      </c>
    </row>
    <row r="115" spans="1:10" x14ac:dyDescent="0.25">
      <c r="A115" s="2" t="s">
        <v>228</v>
      </c>
      <c r="B115" s="124" t="s">
        <v>213</v>
      </c>
      <c r="C115" s="124" t="s">
        <v>229</v>
      </c>
      <c r="D115" s="124" t="s">
        <v>778</v>
      </c>
      <c r="E115" s="3" t="s">
        <v>230</v>
      </c>
      <c r="F115" s="2" t="s">
        <v>1533</v>
      </c>
      <c r="G115" s="2" t="s">
        <v>1453</v>
      </c>
      <c r="H115" s="2" t="s">
        <v>1454</v>
      </c>
      <c r="I115" s="2" t="s">
        <v>16</v>
      </c>
      <c r="J115" s="2" t="s">
        <v>3036</v>
      </c>
    </row>
    <row r="116" spans="1:10" ht="39.6" x14ac:dyDescent="0.25">
      <c r="A116" s="2" t="s">
        <v>329</v>
      </c>
      <c r="B116" s="124" t="s">
        <v>251</v>
      </c>
      <c r="C116" s="124" t="s">
        <v>330</v>
      </c>
      <c r="D116" s="124" t="s">
        <v>913</v>
      </c>
      <c r="E116" s="3" t="s">
        <v>2</v>
      </c>
      <c r="F116" s="2" t="s">
        <v>1546</v>
      </c>
      <c r="G116" s="2" t="s">
        <v>2216</v>
      </c>
      <c r="H116" s="2" t="s">
        <v>2217</v>
      </c>
      <c r="I116" s="2" t="s">
        <v>16</v>
      </c>
      <c r="J116" s="2" t="s">
        <v>3037</v>
      </c>
    </row>
    <row r="117" spans="1:10" ht="26.4" x14ac:dyDescent="0.25">
      <c r="A117" s="2" t="s">
        <v>356</v>
      </c>
      <c r="B117" s="124" t="s">
        <v>213</v>
      </c>
      <c r="C117" s="124" t="s">
        <v>357</v>
      </c>
      <c r="D117" s="124" t="s">
        <v>913</v>
      </c>
      <c r="E117" s="3" t="s">
        <v>218</v>
      </c>
      <c r="F117" s="2" t="s">
        <v>1525</v>
      </c>
      <c r="G117" s="2" t="s">
        <v>2483</v>
      </c>
      <c r="H117" s="2" t="s">
        <v>2484</v>
      </c>
      <c r="I117" s="2" t="s">
        <v>1541</v>
      </c>
      <c r="J117" s="2" t="s">
        <v>3038</v>
      </c>
    </row>
    <row r="118" spans="1:10" x14ac:dyDescent="0.25">
      <c r="A118" s="2" t="s">
        <v>238</v>
      </c>
      <c r="B118" s="124" t="s">
        <v>213</v>
      </c>
      <c r="C118" s="124" t="s">
        <v>239</v>
      </c>
      <c r="D118" s="124" t="s">
        <v>782</v>
      </c>
      <c r="E118" s="3" t="s">
        <v>226</v>
      </c>
      <c r="F118" s="2" t="s">
        <v>1530</v>
      </c>
      <c r="G118" s="2" t="s">
        <v>1536</v>
      </c>
      <c r="H118" s="2" t="s">
        <v>1537</v>
      </c>
      <c r="I118" s="2" t="s">
        <v>1541</v>
      </c>
      <c r="J118" s="2" t="s">
        <v>3039</v>
      </c>
    </row>
    <row r="119" spans="1:10" ht="26.4" x14ac:dyDescent="0.25">
      <c r="A119" s="2" t="s">
        <v>269</v>
      </c>
      <c r="B119" s="124" t="s">
        <v>251</v>
      </c>
      <c r="C119" s="124" t="s">
        <v>270</v>
      </c>
      <c r="D119" s="124" t="s">
        <v>828</v>
      </c>
      <c r="E119" s="3" t="s">
        <v>226</v>
      </c>
      <c r="F119" s="2" t="s">
        <v>1539</v>
      </c>
      <c r="G119" s="2" t="s">
        <v>2218</v>
      </c>
      <c r="H119" s="2" t="s">
        <v>2219</v>
      </c>
      <c r="I119" s="2" t="s">
        <v>1541</v>
      </c>
      <c r="J119" s="2" t="s">
        <v>3040</v>
      </c>
    </row>
    <row r="120" spans="1:10" ht="39.6" x14ac:dyDescent="0.25">
      <c r="A120" s="2" t="s">
        <v>563</v>
      </c>
      <c r="B120" s="124" t="s">
        <v>251</v>
      </c>
      <c r="C120" s="124" t="s">
        <v>564</v>
      </c>
      <c r="D120" s="124" t="s">
        <v>753</v>
      </c>
      <c r="E120" s="3" t="s">
        <v>2</v>
      </c>
      <c r="F120" s="2" t="s">
        <v>1854</v>
      </c>
      <c r="G120" s="2" t="s">
        <v>2220</v>
      </c>
      <c r="H120" s="2" t="s">
        <v>2221</v>
      </c>
      <c r="I120" s="2" t="s">
        <v>1541</v>
      </c>
      <c r="J120" s="2" t="s">
        <v>3041</v>
      </c>
    </row>
    <row r="121" spans="1:10" ht="39.6" x14ac:dyDescent="0.25">
      <c r="A121" s="2" t="s">
        <v>618</v>
      </c>
      <c r="B121" s="124" t="s">
        <v>251</v>
      </c>
      <c r="C121" s="124" t="s">
        <v>619</v>
      </c>
      <c r="D121" s="124" t="s">
        <v>753</v>
      </c>
      <c r="E121" s="3" t="s">
        <v>2</v>
      </c>
      <c r="F121" s="2" t="s">
        <v>1480</v>
      </c>
      <c r="G121" s="2" t="s">
        <v>2222</v>
      </c>
      <c r="H121" s="2" t="s">
        <v>2222</v>
      </c>
      <c r="I121" s="2" t="s">
        <v>1541</v>
      </c>
      <c r="J121" s="2" t="s">
        <v>3042</v>
      </c>
    </row>
    <row r="122" spans="1:10" ht="26.4" x14ac:dyDescent="0.25">
      <c r="A122" s="2" t="s">
        <v>624</v>
      </c>
      <c r="B122" s="124" t="s">
        <v>251</v>
      </c>
      <c r="C122" s="124" t="s">
        <v>625</v>
      </c>
      <c r="D122" s="124" t="s">
        <v>1315</v>
      </c>
      <c r="E122" s="3" t="s">
        <v>2</v>
      </c>
      <c r="F122" s="2" t="s">
        <v>1540</v>
      </c>
      <c r="G122" s="2" t="s">
        <v>2223</v>
      </c>
      <c r="H122" s="2" t="s">
        <v>2224</v>
      </c>
      <c r="I122" s="2" t="s">
        <v>1470</v>
      </c>
      <c r="J122" s="2" t="s">
        <v>3043</v>
      </c>
    </row>
    <row r="123" spans="1:10" ht="26.4" x14ac:dyDescent="0.25">
      <c r="A123" s="2" t="s">
        <v>461</v>
      </c>
      <c r="B123" s="124" t="s">
        <v>251</v>
      </c>
      <c r="C123" s="124" t="s">
        <v>462</v>
      </c>
      <c r="D123" s="124" t="s">
        <v>913</v>
      </c>
      <c r="E123" s="3" t="s">
        <v>230</v>
      </c>
      <c r="F123" s="2" t="s">
        <v>1542</v>
      </c>
      <c r="G123" s="2" t="s">
        <v>2225</v>
      </c>
      <c r="H123" s="2" t="s">
        <v>2226</v>
      </c>
      <c r="I123" s="2" t="s">
        <v>1470</v>
      </c>
      <c r="J123" s="2" t="s">
        <v>3044</v>
      </c>
    </row>
    <row r="124" spans="1:10" ht="39.6" x14ac:dyDescent="0.25">
      <c r="A124" s="2" t="s">
        <v>692</v>
      </c>
      <c r="B124" s="124" t="s">
        <v>251</v>
      </c>
      <c r="C124" s="124" t="s">
        <v>693</v>
      </c>
      <c r="D124" s="124" t="s">
        <v>753</v>
      </c>
      <c r="E124" s="3" t="s">
        <v>2</v>
      </c>
      <c r="F124" s="2" t="s">
        <v>1482</v>
      </c>
      <c r="G124" s="2" t="s">
        <v>2227</v>
      </c>
      <c r="H124" s="2" t="s">
        <v>2228</v>
      </c>
      <c r="I124" s="2" t="s">
        <v>1470</v>
      </c>
      <c r="J124" s="2" t="s">
        <v>3045</v>
      </c>
    </row>
    <row r="125" spans="1:10" ht="39.6" x14ac:dyDescent="0.25">
      <c r="A125" s="2" t="s">
        <v>320</v>
      </c>
      <c r="B125" s="124" t="s">
        <v>213</v>
      </c>
      <c r="C125" s="124" t="s">
        <v>321</v>
      </c>
      <c r="D125" s="124">
        <v>124</v>
      </c>
      <c r="E125" s="3" t="s">
        <v>226</v>
      </c>
      <c r="F125" s="2" t="s">
        <v>1544</v>
      </c>
      <c r="G125" s="2" t="s">
        <v>2485</v>
      </c>
      <c r="H125" s="2" t="s">
        <v>2486</v>
      </c>
      <c r="I125" s="2" t="s">
        <v>1470</v>
      </c>
      <c r="J125" s="2" t="s">
        <v>3046</v>
      </c>
    </row>
    <row r="126" spans="1:10" x14ac:dyDescent="0.25">
      <c r="A126" s="2" t="s">
        <v>235</v>
      </c>
      <c r="B126" s="124" t="s">
        <v>213</v>
      </c>
      <c r="C126" s="124" t="s">
        <v>236</v>
      </c>
      <c r="D126" s="124" t="s">
        <v>781</v>
      </c>
      <c r="E126" s="3" t="s">
        <v>226</v>
      </c>
      <c r="F126" s="2" t="s">
        <v>1545</v>
      </c>
      <c r="G126" s="2" t="s">
        <v>2044</v>
      </c>
      <c r="H126" s="2" t="s">
        <v>2229</v>
      </c>
      <c r="I126" s="2" t="s">
        <v>1549</v>
      </c>
      <c r="J126" s="2" t="s">
        <v>3047</v>
      </c>
    </row>
    <row r="127" spans="1:10" ht="26.4" x14ac:dyDescent="0.25">
      <c r="A127" s="2" t="s">
        <v>199</v>
      </c>
      <c r="B127" s="124" t="s">
        <v>213</v>
      </c>
      <c r="C127" s="124" t="s">
        <v>591</v>
      </c>
      <c r="D127" s="124" t="s">
        <v>789</v>
      </c>
      <c r="E127" s="3" t="s">
        <v>220</v>
      </c>
      <c r="F127" s="2" t="s">
        <v>1855</v>
      </c>
      <c r="G127" s="2" t="s">
        <v>2230</v>
      </c>
      <c r="H127" s="2" t="s">
        <v>2231</v>
      </c>
      <c r="I127" s="2" t="s">
        <v>1549</v>
      </c>
      <c r="J127" s="2" t="s">
        <v>3048</v>
      </c>
    </row>
    <row r="128" spans="1:10" ht="39.6" x14ac:dyDescent="0.25">
      <c r="A128" s="2" t="s">
        <v>575</v>
      </c>
      <c r="B128" s="124" t="s">
        <v>251</v>
      </c>
      <c r="C128" s="124" t="s">
        <v>576</v>
      </c>
      <c r="D128" s="124" t="s">
        <v>753</v>
      </c>
      <c r="E128" s="3" t="s">
        <v>2</v>
      </c>
      <c r="F128" s="2" t="s">
        <v>1856</v>
      </c>
      <c r="G128" s="2" t="s">
        <v>2232</v>
      </c>
      <c r="H128" s="2" t="s">
        <v>2233</v>
      </c>
      <c r="I128" s="2" t="s">
        <v>1549</v>
      </c>
      <c r="J128" s="2" t="s">
        <v>3049</v>
      </c>
    </row>
    <row r="129" spans="1:10" ht="26.4" x14ac:dyDescent="0.25">
      <c r="A129" s="2" t="s">
        <v>335</v>
      </c>
      <c r="B129" s="124" t="s">
        <v>251</v>
      </c>
      <c r="C129" s="124" t="s">
        <v>336</v>
      </c>
      <c r="D129" s="124" t="s">
        <v>913</v>
      </c>
      <c r="E129" s="3" t="s">
        <v>2</v>
      </c>
      <c r="F129" s="2" t="s">
        <v>1529</v>
      </c>
      <c r="G129" s="2" t="s">
        <v>2234</v>
      </c>
      <c r="H129" s="2" t="s">
        <v>2235</v>
      </c>
      <c r="I129" s="2" t="s">
        <v>1549</v>
      </c>
      <c r="J129" s="2" t="s">
        <v>3050</v>
      </c>
    </row>
    <row r="130" spans="1:10" ht="26.4" x14ac:dyDescent="0.25">
      <c r="A130" s="2" t="s">
        <v>684</v>
      </c>
      <c r="B130" s="124" t="s">
        <v>213</v>
      </c>
      <c r="C130" s="124" t="s">
        <v>685</v>
      </c>
      <c r="D130" s="124" t="s">
        <v>789</v>
      </c>
      <c r="E130" s="3" t="s">
        <v>220</v>
      </c>
      <c r="F130" s="2" t="s">
        <v>1543</v>
      </c>
      <c r="G130" s="2" t="s">
        <v>2487</v>
      </c>
      <c r="H130" s="2" t="s">
        <v>2488</v>
      </c>
      <c r="I130" s="2" t="s">
        <v>1549</v>
      </c>
      <c r="J130" s="2" t="s">
        <v>3051</v>
      </c>
    </row>
    <row r="131" spans="1:10" ht="39.6" x14ac:dyDescent="0.25">
      <c r="A131" s="2" t="s">
        <v>341</v>
      </c>
      <c r="B131" s="124" t="s">
        <v>251</v>
      </c>
      <c r="C131" s="124" t="s">
        <v>342</v>
      </c>
      <c r="D131" s="124" t="s">
        <v>913</v>
      </c>
      <c r="E131" s="3" t="s">
        <v>2</v>
      </c>
      <c r="F131" s="2" t="s">
        <v>1482</v>
      </c>
      <c r="G131" s="2" t="s">
        <v>2236</v>
      </c>
      <c r="H131" s="2" t="s">
        <v>2237</v>
      </c>
      <c r="I131" s="2" t="s">
        <v>1549</v>
      </c>
      <c r="J131" s="2" t="s">
        <v>3052</v>
      </c>
    </row>
    <row r="132" spans="1:10" ht="26.4" x14ac:dyDescent="0.25">
      <c r="A132" s="2" t="s">
        <v>359</v>
      </c>
      <c r="B132" s="124" t="s">
        <v>251</v>
      </c>
      <c r="C132" s="124" t="s">
        <v>360</v>
      </c>
      <c r="D132" s="124" t="s">
        <v>913</v>
      </c>
      <c r="E132" s="3" t="s">
        <v>2</v>
      </c>
      <c r="F132" s="2" t="s">
        <v>1525</v>
      </c>
      <c r="G132" s="2" t="s">
        <v>2238</v>
      </c>
      <c r="H132" s="2" t="s">
        <v>2239</v>
      </c>
      <c r="I132" s="2" t="s">
        <v>1549</v>
      </c>
      <c r="J132" s="2" t="s">
        <v>3053</v>
      </c>
    </row>
    <row r="133" spans="1:10" x14ac:dyDescent="0.25">
      <c r="A133" s="2" t="s">
        <v>649</v>
      </c>
      <c r="B133" s="124" t="s">
        <v>213</v>
      </c>
      <c r="C133" s="124" t="s">
        <v>650</v>
      </c>
      <c r="D133" s="124">
        <v>97</v>
      </c>
      <c r="E133" s="3" t="s">
        <v>546</v>
      </c>
      <c r="F133" s="2" t="s">
        <v>1480</v>
      </c>
      <c r="G133" s="2" t="s">
        <v>2240</v>
      </c>
      <c r="H133" s="2" t="s">
        <v>2240</v>
      </c>
      <c r="I133" s="2" t="s">
        <v>1471</v>
      </c>
      <c r="J133" s="2" t="s">
        <v>3054</v>
      </c>
    </row>
    <row r="134" spans="1:10" ht="26.4" x14ac:dyDescent="0.25">
      <c r="A134" s="2" t="s">
        <v>467</v>
      </c>
      <c r="B134" s="124" t="s">
        <v>251</v>
      </c>
      <c r="C134" s="124" t="s">
        <v>468</v>
      </c>
      <c r="D134" s="124" t="s">
        <v>913</v>
      </c>
      <c r="E134" s="3" t="s">
        <v>230</v>
      </c>
      <c r="F134" s="2" t="s">
        <v>1528</v>
      </c>
      <c r="G134" s="2" t="s">
        <v>2241</v>
      </c>
      <c r="H134" s="2" t="s">
        <v>2242</v>
      </c>
      <c r="I134" s="2" t="s">
        <v>1471</v>
      </c>
      <c r="J134" s="2" t="s">
        <v>3055</v>
      </c>
    </row>
    <row r="135" spans="1:10" ht="26.4" x14ac:dyDescent="0.25">
      <c r="A135" s="2" t="s">
        <v>347</v>
      </c>
      <c r="B135" s="124" t="s">
        <v>251</v>
      </c>
      <c r="C135" s="124" t="s">
        <v>348</v>
      </c>
      <c r="D135" s="124" t="s">
        <v>913</v>
      </c>
      <c r="E135" s="3" t="s">
        <v>2</v>
      </c>
      <c r="F135" s="2" t="s">
        <v>1525</v>
      </c>
      <c r="G135" s="2" t="s">
        <v>2243</v>
      </c>
      <c r="H135" s="2" t="s">
        <v>2244</v>
      </c>
      <c r="I135" s="2" t="s">
        <v>1471</v>
      </c>
      <c r="J135" s="2" t="s">
        <v>3056</v>
      </c>
    </row>
    <row r="136" spans="1:10" ht="39.6" x14ac:dyDescent="0.25">
      <c r="A136" s="2" t="s">
        <v>621</v>
      </c>
      <c r="B136" s="124" t="s">
        <v>251</v>
      </c>
      <c r="C136" s="124" t="s">
        <v>622</v>
      </c>
      <c r="D136" s="124" t="s">
        <v>753</v>
      </c>
      <c r="E136" s="3" t="s">
        <v>2</v>
      </c>
      <c r="F136" s="2" t="s">
        <v>1548</v>
      </c>
      <c r="G136" s="2" t="s">
        <v>2245</v>
      </c>
      <c r="H136" s="2" t="s">
        <v>2246</v>
      </c>
      <c r="I136" s="2" t="s">
        <v>1471</v>
      </c>
      <c r="J136" s="2" t="s">
        <v>3057</v>
      </c>
    </row>
    <row r="137" spans="1:10" ht="39.6" x14ac:dyDescent="0.25">
      <c r="A137" s="2" t="s">
        <v>1653</v>
      </c>
      <c r="B137" s="124" t="s">
        <v>251</v>
      </c>
      <c r="C137" s="124" t="s">
        <v>1654</v>
      </c>
      <c r="D137" s="124" t="s">
        <v>754</v>
      </c>
      <c r="E137" s="3" t="s">
        <v>301</v>
      </c>
      <c r="F137" s="2" t="s">
        <v>1857</v>
      </c>
      <c r="G137" s="2" t="s">
        <v>2247</v>
      </c>
      <c r="H137" s="2" t="s">
        <v>2248</v>
      </c>
      <c r="I137" s="2" t="s">
        <v>1471</v>
      </c>
      <c r="J137" s="2" t="s">
        <v>3058</v>
      </c>
    </row>
    <row r="138" spans="1:10" ht="26.4" x14ac:dyDescent="0.25">
      <c r="A138" s="2" t="s">
        <v>338</v>
      </c>
      <c r="B138" s="124" t="s">
        <v>251</v>
      </c>
      <c r="C138" s="124" t="s">
        <v>339</v>
      </c>
      <c r="D138" s="124" t="s">
        <v>913</v>
      </c>
      <c r="E138" s="3" t="s">
        <v>2</v>
      </c>
      <c r="F138" s="2" t="s">
        <v>1525</v>
      </c>
      <c r="G138" s="2" t="s">
        <v>2249</v>
      </c>
      <c r="H138" s="2" t="s">
        <v>2250</v>
      </c>
      <c r="I138" s="2" t="s">
        <v>1471</v>
      </c>
      <c r="J138" s="2" t="s">
        <v>3059</v>
      </c>
    </row>
    <row r="139" spans="1:10" ht="26.4" x14ac:dyDescent="0.25">
      <c r="A139" s="2" t="s">
        <v>544</v>
      </c>
      <c r="B139" s="124" t="s">
        <v>213</v>
      </c>
      <c r="C139" s="124" t="s">
        <v>545</v>
      </c>
      <c r="D139" s="124">
        <v>213</v>
      </c>
      <c r="E139" s="3" t="s">
        <v>546</v>
      </c>
      <c r="F139" s="2" t="s">
        <v>1551</v>
      </c>
      <c r="G139" s="2" t="s">
        <v>2490</v>
      </c>
      <c r="H139" s="2" t="s">
        <v>2491</v>
      </c>
      <c r="I139" s="2" t="s">
        <v>1471</v>
      </c>
      <c r="J139" s="2" t="s">
        <v>3060</v>
      </c>
    </row>
    <row r="140" spans="1:10" ht="26.4" x14ac:dyDescent="0.25">
      <c r="A140" s="2" t="s">
        <v>247</v>
      </c>
      <c r="B140" s="124" t="s">
        <v>213</v>
      </c>
      <c r="C140" s="124" t="s">
        <v>248</v>
      </c>
      <c r="D140" s="124" t="s">
        <v>789</v>
      </c>
      <c r="E140" s="3" t="s">
        <v>226</v>
      </c>
      <c r="F140" s="2" t="s">
        <v>1550</v>
      </c>
      <c r="G140" s="2" t="s">
        <v>2251</v>
      </c>
      <c r="H140" s="2" t="s">
        <v>2252</v>
      </c>
      <c r="I140" s="2" t="s">
        <v>1471</v>
      </c>
      <c r="J140" s="2" t="s">
        <v>3061</v>
      </c>
    </row>
    <row r="141" spans="1:10" ht="39.6" x14ac:dyDescent="0.25">
      <c r="A141" s="2" t="s">
        <v>350</v>
      </c>
      <c r="B141" s="124" t="s">
        <v>251</v>
      </c>
      <c r="C141" s="124" t="s">
        <v>351</v>
      </c>
      <c r="D141" s="124" t="s">
        <v>913</v>
      </c>
      <c r="E141" s="3" t="s">
        <v>2</v>
      </c>
      <c r="F141" s="2" t="s">
        <v>1552</v>
      </c>
      <c r="G141" s="2" t="s">
        <v>2253</v>
      </c>
      <c r="H141" s="2" t="s">
        <v>2254</v>
      </c>
      <c r="I141" s="2" t="s">
        <v>1466</v>
      </c>
      <c r="J141" s="2" t="s">
        <v>3062</v>
      </c>
    </row>
    <row r="142" spans="1:10" ht="39.6" x14ac:dyDescent="0.25">
      <c r="A142" s="2" t="s">
        <v>1702</v>
      </c>
      <c r="B142" s="124" t="s">
        <v>251</v>
      </c>
      <c r="C142" s="124" t="s">
        <v>1703</v>
      </c>
      <c r="D142" s="124" t="s">
        <v>753</v>
      </c>
      <c r="E142" s="3" t="s">
        <v>2</v>
      </c>
      <c r="F142" s="2" t="s">
        <v>1538</v>
      </c>
      <c r="G142" s="2" t="s">
        <v>2255</v>
      </c>
      <c r="H142" s="2" t="s">
        <v>2256</v>
      </c>
      <c r="I142" s="2" t="s">
        <v>1466</v>
      </c>
      <c r="J142" s="2" t="s">
        <v>3063</v>
      </c>
    </row>
    <row r="143" spans="1:10" x14ac:dyDescent="0.25">
      <c r="A143" s="2" t="s">
        <v>670</v>
      </c>
      <c r="B143" s="124" t="s">
        <v>251</v>
      </c>
      <c r="C143" s="124" t="s">
        <v>671</v>
      </c>
      <c r="D143" s="124" t="s">
        <v>1315</v>
      </c>
      <c r="E143" s="3" t="s">
        <v>226</v>
      </c>
      <c r="F143" s="2" t="s">
        <v>1554</v>
      </c>
      <c r="G143" s="2" t="s">
        <v>2257</v>
      </c>
      <c r="H143" s="2" t="s">
        <v>2258</v>
      </c>
      <c r="I143" s="2" t="s">
        <v>1466</v>
      </c>
      <c r="J143" s="2" t="s">
        <v>3064</v>
      </c>
    </row>
    <row r="144" spans="1:10" ht="26.4" x14ac:dyDescent="0.25">
      <c r="A144" s="2" t="s">
        <v>353</v>
      </c>
      <c r="B144" s="124" t="s">
        <v>251</v>
      </c>
      <c r="C144" s="124" t="s">
        <v>354</v>
      </c>
      <c r="D144" s="124" t="s">
        <v>913</v>
      </c>
      <c r="E144" s="3" t="s">
        <v>2</v>
      </c>
      <c r="F144" s="2" t="s">
        <v>1534</v>
      </c>
      <c r="G144" s="2" t="s">
        <v>2259</v>
      </c>
      <c r="H144" s="2" t="s">
        <v>2260</v>
      </c>
      <c r="I144" s="2" t="s">
        <v>1466</v>
      </c>
      <c r="J144" s="2" t="s">
        <v>3065</v>
      </c>
    </row>
    <row r="145" spans="1:10" ht="39.6" x14ac:dyDescent="0.25">
      <c r="A145" s="2" t="s">
        <v>1677</v>
      </c>
      <c r="B145" s="124" t="s">
        <v>251</v>
      </c>
      <c r="C145" s="124" t="s">
        <v>1678</v>
      </c>
      <c r="D145" s="124" t="s">
        <v>754</v>
      </c>
      <c r="E145" s="3" t="s">
        <v>301</v>
      </c>
      <c r="F145" s="2" t="s">
        <v>1858</v>
      </c>
      <c r="G145" s="2" t="s">
        <v>2261</v>
      </c>
      <c r="H145" s="2" t="s">
        <v>2262</v>
      </c>
      <c r="I145" s="2" t="s">
        <v>1466</v>
      </c>
      <c r="J145" s="2" t="s">
        <v>3066</v>
      </c>
    </row>
    <row r="146" spans="1:10" ht="39.6" x14ac:dyDescent="0.25">
      <c r="A146" s="2" t="s">
        <v>695</v>
      </c>
      <c r="B146" s="124" t="s">
        <v>251</v>
      </c>
      <c r="C146" s="124" t="s">
        <v>696</v>
      </c>
      <c r="D146" s="124" t="s">
        <v>753</v>
      </c>
      <c r="E146" s="3" t="s">
        <v>2</v>
      </c>
      <c r="F146" s="2" t="s">
        <v>1553</v>
      </c>
      <c r="G146" s="2" t="s">
        <v>2263</v>
      </c>
      <c r="H146" s="2" t="s">
        <v>2264</v>
      </c>
      <c r="I146" s="2" t="s">
        <v>1466</v>
      </c>
      <c r="J146" s="2" t="s">
        <v>3067</v>
      </c>
    </row>
    <row r="147" spans="1:10" ht="39.6" x14ac:dyDescent="0.25">
      <c r="A147" s="2" t="s">
        <v>521</v>
      </c>
      <c r="B147" s="124" t="s">
        <v>251</v>
      </c>
      <c r="C147" s="124" t="s">
        <v>522</v>
      </c>
      <c r="D147" s="124" t="s">
        <v>913</v>
      </c>
      <c r="E147" s="3" t="s">
        <v>2</v>
      </c>
      <c r="F147" s="2" t="s">
        <v>1555</v>
      </c>
      <c r="G147" s="2" t="s">
        <v>2265</v>
      </c>
      <c r="H147" s="2" t="s">
        <v>2266</v>
      </c>
      <c r="I147" s="2" t="s">
        <v>1466</v>
      </c>
      <c r="J147" s="2" t="s">
        <v>3068</v>
      </c>
    </row>
    <row r="148" spans="1:10" x14ac:dyDescent="0.25">
      <c r="A148" s="2" t="s">
        <v>604</v>
      </c>
      <c r="B148" s="124" t="s">
        <v>213</v>
      </c>
      <c r="C148" s="124" t="s">
        <v>605</v>
      </c>
      <c r="D148" s="124" t="s">
        <v>1269</v>
      </c>
      <c r="E148" s="3" t="s">
        <v>2</v>
      </c>
      <c r="F148" s="2" t="s">
        <v>1534</v>
      </c>
      <c r="G148" s="2" t="s">
        <v>2267</v>
      </c>
      <c r="H148" s="2" t="s">
        <v>2268</v>
      </c>
      <c r="I148" s="2" t="s">
        <v>1466</v>
      </c>
      <c r="J148" s="2" t="s">
        <v>3069</v>
      </c>
    </row>
    <row r="149" spans="1:10" ht="39.6" x14ac:dyDescent="0.25">
      <c r="A149" s="2" t="s">
        <v>630</v>
      </c>
      <c r="B149" s="124" t="s">
        <v>251</v>
      </c>
      <c r="C149" s="124" t="s">
        <v>631</v>
      </c>
      <c r="D149" s="124" t="s">
        <v>1315</v>
      </c>
      <c r="E149" s="3" t="s">
        <v>2</v>
      </c>
      <c r="F149" s="2" t="s">
        <v>1529</v>
      </c>
      <c r="G149" s="2" t="s">
        <v>2269</v>
      </c>
      <c r="H149" s="2" t="s">
        <v>2270</v>
      </c>
      <c r="I149" s="2" t="s">
        <v>1466</v>
      </c>
      <c r="J149" s="2" t="s">
        <v>3070</v>
      </c>
    </row>
    <row r="150" spans="1:10" x14ac:dyDescent="0.25">
      <c r="A150" s="2" t="s">
        <v>232</v>
      </c>
      <c r="B150" s="124" t="s">
        <v>213</v>
      </c>
      <c r="C150" s="124" t="s">
        <v>233</v>
      </c>
      <c r="D150" s="124" t="s">
        <v>778</v>
      </c>
      <c r="E150" s="3" t="s">
        <v>2</v>
      </c>
      <c r="F150" s="2" t="s">
        <v>1480</v>
      </c>
      <c r="G150" s="2" t="s">
        <v>2271</v>
      </c>
      <c r="H150" s="2" t="s">
        <v>2271</v>
      </c>
      <c r="I150" s="2" t="s">
        <v>1466</v>
      </c>
      <c r="J150" s="2" t="s">
        <v>3071</v>
      </c>
    </row>
    <row r="151" spans="1:10" ht="39.6" x14ac:dyDescent="0.25">
      <c r="A151" s="2" t="s">
        <v>597</v>
      </c>
      <c r="B151" s="124" t="s">
        <v>251</v>
      </c>
      <c r="C151" s="124" t="s">
        <v>1700</v>
      </c>
      <c r="D151" s="124" t="s">
        <v>753</v>
      </c>
      <c r="E151" s="3" t="s">
        <v>2</v>
      </c>
      <c r="F151" s="2" t="s">
        <v>1859</v>
      </c>
      <c r="G151" s="2" t="s">
        <v>2272</v>
      </c>
      <c r="H151" s="2" t="s">
        <v>2273</v>
      </c>
      <c r="I151" s="2" t="s">
        <v>1466</v>
      </c>
      <c r="J151" s="2" t="s">
        <v>3072</v>
      </c>
    </row>
    <row r="152" spans="1:10" ht="26.4" x14ac:dyDescent="0.25">
      <c r="A152" s="2" t="s">
        <v>1630</v>
      </c>
      <c r="B152" s="124" t="s">
        <v>251</v>
      </c>
      <c r="C152" s="124" t="s">
        <v>1631</v>
      </c>
      <c r="D152" s="124" t="s">
        <v>754</v>
      </c>
      <c r="E152" s="3" t="s">
        <v>301</v>
      </c>
      <c r="F152" s="2" t="s">
        <v>1860</v>
      </c>
      <c r="G152" s="2" t="s">
        <v>2274</v>
      </c>
      <c r="H152" s="2" t="s">
        <v>2275</v>
      </c>
      <c r="I152" s="2" t="s">
        <v>1556</v>
      </c>
      <c r="J152" s="2" t="s">
        <v>2880</v>
      </c>
    </row>
    <row r="153" spans="1:10" ht="26.4" x14ac:dyDescent="0.25">
      <c r="A153" s="2" t="s">
        <v>2894</v>
      </c>
      <c r="B153" s="124" t="s">
        <v>251</v>
      </c>
      <c r="C153" s="124" t="s">
        <v>2895</v>
      </c>
      <c r="D153" s="124" t="s">
        <v>1353</v>
      </c>
      <c r="E153" s="3" t="s">
        <v>230</v>
      </c>
      <c r="F153" s="2" t="s">
        <v>1515</v>
      </c>
      <c r="G153" s="2" t="s">
        <v>2634</v>
      </c>
      <c r="H153" s="2" t="s">
        <v>3073</v>
      </c>
      <c r="I153" s="2" t="s">
        <v>1556</v>
      </c>
      <c r="J153" s="2" t="s">
        <v>2881</v>
      </c>
    </row>
    <row r="154" spans="1:10" x14ac:dyDescent="0.25">
      <c r="A154" s="2" t="s">
        <v>600</v>
      </c>
      <c r="B154" s="124" t="s">
        <v>213</v>
      </c>
      <c r="C154" s="124" t="s">
        <v>601</v>
      </c>
      <c r="D154" s="124">
        <v>79</v>
      </c>
      <c r="E154" s="3" t="s">
        <v>546</v>
      </c>
      <c r="F154" s="2" t="s">
        <v>1585</v>
      </c>
      <c r="G154" s="2" t="s">
        <v>2492</v>
      </c>
      <c r="H154" s="2" t="s">
        <v>2493</v>
      </c>
      <c r="I154" s="2" t="s">
        <v>1556</v>
      </c>
      <c r="J154" s="2" t="s">
        <v>2882</v>
      </c>
    </row>
    <row r="155" spans="1:10" ht="39.6" x14ac:dyDescent="0.25">
      <c r="A155" s="2" t="s">
        <v>494</v>
      </c>
      <c r="B155" s="124" t="s">
        <v>251</v>
      </c>
      <c r="C155" s="124" t="s">
        <v>495</v>
      </c>
      <c r="D155" s="124" t="s">
        <v>913</v>
      </c>
      <c r="E155" s="3" t="s">
        <v>2</v>
      </c>
      <c r="F155" s="2" t="s">
        <v>1561</v>
      </c>
      <c r="G155" s="2" t="s">
        <v>2276</v>
      </c>
      <c r="H155" s="2" t="s">
        <v>2277</v>
      </c>
      <c r="I155" s="2" t="s">
        <v>1556</v>
      </c>
      <c r="J155" s="2" t="s">
        <v>2883</v>
      </c>
    </row>
    <row r="156" spans="1:10" ht="39.6" x14ac:dyDescent="0.25">
      <c r="A156" s="2" t="s">
        <v>1974</v>
      </c>
      <c r="B156" s="124" t="s">
        <v>213</v>
      </c>
      <c r="C156" s="124" t="s">
        <v>1704</v>
      </c>
      <c r="D156" s="124" t="s">
        <v>753</v>
      </c>
      <c r="E156" s="3" t="s">
        <v>218</v>
      </c>
      <c r="F156" s="2" t="s">
        <v>1862</v>
      </c>
      <c r="G156" s="2" t="s">
        <v>2272</v>
      </c>
      <c r="H156" s="2" t="s">
        <v>2278</v>
      </c>
      <c r="I156" s="2" t="s">
        <v>1556</v>
      </c>
      <c r="J156" s="2" t="s">
        <v>3074</v>
      </c>
    </row>
    <row r="157" spans="1:10" ht="39.6" x14ac:dyDescent="0.25">
      <c r="A157" s="2" t="s">
        <v>515</v>
      </c>
      <c r="B157" s="124" t="s">
        <v>251</v>
      </c>
      <c r="C157" s="124" t="s">
        <v>516</v>
      </c>
      <c r="D157" s="124" t="s">
        <v>913</v>
      </c>
      <c r="E157" s="3" t="s">
        <v>2</v>
      </c>
      <c r="F157" s="2" t="s">
        <v>1557</v>
      </c>
      <c r="G157" s="2" t="s">
        <v>2030</v>
      </c>
      <c r="H157" s="2" t="s">
        <v>2279</v>
      </c>
      <c r="I157" s="2" t="s">
        <v>1556</v>
      </c>
      <c r="J157" s="2" t="s">
        <v>3075</v>
      </c>
    </row>
    <row r="158" spans="1:10" ht="26.4" x14ac:dyDescent="0.25">
      <c r="A158" s="2" t="s">
        <v>287</v>
      </c>
      <c r="B158" s="124" t="s">
        <v>251</v>
      </c>
      <c r="C158" s="124" t="s">
        <v>288</v>
      </c>
      <c r="D158" s="124" t="s">
        <v>754</v>
      </c>
      <c r="E158" s="3" t="s">
        <v>226</v>
      </c>
      <c r="F158" s="2" t="s">
        <v>1559</v>
      </c>
      <c r="G158" s="2" t="s">
        <v>2082</v>
      </c>
      <c r="H158" s="2" t="s">
        <v>2280</v>
      </c>
      <c r="I158" s="2" t="s">
        <v>1556</v>
      </c>
      <c r="J158" s="2" t="s">
        <v>3076</v>
      </c>
    </row>
    <row r="159" spans="1:10" ht="39.6" x14ac:dyDescent="0.25">
      <c r="A159" s="2" t="s">
        <v>646</v>
      </c>
      <c r="B159" s="124" t="s">
        <v>213</v>
      </c>
      <c r="C159" s="124" t="s">
        <v>647</v>
      </c>
      <c r="D159" s="124" t="s">
        <v>1315</v>
      </c>
      <c r="E159" s="3" t="s">
        <v>218</v>
      </c>
      <c r="F159" s="2" t="s">
        <v>1480</v>
      </c>
      <c r="G159" s="2" t="s">
        <v>2494</v>
      </c>
      <c r="H159" s="2" t="s">
        <v>2494</v>
      </c>
      <c r="I159" s="2" t="s">
        <v>1556</v>
      </c>
      <c r="J159" s="2" t="s">
        <v>2884</v>
      </c>
    </row>
    <row r="160" spans="1:10" ht="39.6" x14ac:dyDescent="0.25">
      <c r="A160" s="2" t="s">
        <v>636</v>
      </c>
      <c r="B160" s="124" t="s">
        <v>213</v>
      </c>
      <c r="C160" s="124" t="s">
        <v>637</v>
      </c>
      <c r="D160" s="124">
        <v>185</v>
      </c>
      <c r="E160" s="3" t="s">
        <v>638</v>
      </c>
      <c r="F160" s="2" t="s">
        <v>1558</v>
      </c>
      <c r="G160" s="2" t="s">
        <v>2281</v>
      </c>
      <c r="H160" s="2" t="s">
        <v>2282</v>
      </c>
      <c r="I160" s="2" t="s">
        <v>1556</v>
      </c>
      <c r="J160" s="2" t="s">
        <v>3077</v>
      </c>
    </row>
    <row r="161" spans="1:10" ht="26.4" x14ac:dyDescent="0.25">
      <c r="A161" s="2" t="s">
        <v>476</v>
      </c>
      <c r="B161" s="124" t="s">
        <v>251</v>
      </c>
      <c r="C161" s="124" t="s">
        <v>477</v>
      </c>
      <c r="D161" s="124" t="s">
        <v>913</v>
      </c>
      <c r="E161" s="3" t="s">
        <v>2</v>
      </c>
      <c r="F161" s="2" t="s">
        <v>1547</v>
      </c>
      <c r="G161" s="2" t="s">
        <v>2283</v>
      </c>
      <c r="H161" s="2" t="s">
        <v>2284</v>
      </c>
      <c r="I161" s="2" t="s">
        <v>1472</v>
      </c>
      <c r="J161" s="2" t="s">
        <v>2885</v>
      </c>
    </row>
    <row r="162" spans="1:10" x14ac:dyDescent="0.25">
      <c r="A162" s="2" t="s">
        <v>224</v>
      </c>
      <c r="B162" s="124" t="s">
        <v>213</v>
      </c>
      <c r="C162" s="124" t="s">
        <v>225</v>
      </c>
      <c r="D162" s="124">
        <v>183</v>
      </c>
      <c r="E162" s="3" t="s">
        <v>226</v>
      </c>
      <c r="F162" s="2" t="s">
        <v>1563</v>
      </c>
      <c r="G162" s="2" t="s">
        <v>1469</v>
      </c>
      <c r="H162" s="2" t="s">
        <v>2285</v>
      </c>
      <c r="I162" s="2" t="s">
        <v>1472</v>
      </c>
      <c r="J162" s="2" t="s">
        <v>3078</v>
      </c>
    </row>
    <row r="163" spans="1:10" ht="39.6" x14ac:dyDescent="0.25">
      <c r="A163" s="2" t="s">
        <v>503</v>
      </c>
      <c r="B163" s="124" t="s">
        <v>251</v>
      </c>
      <c r="C163" s="124" t="s">
        <v>504</v>
      </c>
      <c r="D163" s="124" t="s">
        <v>913</v>
      </c>
      <c r="E163" s="3" t="s">
        <v>2</v>
      </c>
      <c r="F163" s="2" t="s">
        <v>1566</v>
      </c>
      <c r="G163" s="2" t="s">
        <v>2286</v>
      </c>
      <c r="H163" s="2" t="s">
        <v>2287</v>
      </c>
      <c r="I163" s="2" t="s">
        <v>1472</v>
      </c>
      <c r="J163" s="2" t="s">
        <v>3079</v>
      </c>
    </row>
    <row r="164" spans="1:10" ht="39.6" x14ac:dyDescent="0.25">
      <c r="A164" s="2" t="s">
        <v>530</v>
      </c>
      <c r="B164" s="124" t="s">
        <v>251</v>
      </c>
      <c r="C164" s="124" t="s">
        <v>531</v>
      </c>
      <c r="D164" s="124" t="s">
        <v>913</v>
      </c>
      <c r="E164" s="3" t="s">
        <v>2</v>
      </c>
      <c r="F164" s="2" t="s">
        <v>1555</v>
      </c>
      <c r="G164" s="2" t="s">
        <v>2288</v>
      </c>
      <c r="H164" s="2" t="s">
        <v>2289</v>
      </c>
      <c r="I164" s="2" t="s">
        <v>1472</v>
      </c>
      <c r="J164" s="2" t="s">
        <v>2886</v>
      </c>
    </row>
    <row r="165" spans="1:10" ht="39.6" x14ac:dyDescent="0.25">
      <c r="A165" s="2" t="s">
        <v>1709</v>
      </c>
      <c r="B165" s="124" t="s">
        <v>251</v>
      </c>
      <c r="C165" s="124" t="s">
        <v>1710</v>
      </c>
      <c r="D165" s="124" t="s">
        <v>753</v>
      </c>
      <c r="E165" s="3" t="s">
        <v>230</v>
      </c>
      <c r="F165" s="2" t="s">
        <v>1863</v>
      </c>
      <c r="G165" s="2" t="s">
        <v>2290</v>
      </c>
      <c r="H165" s="2" t="s">
        <v>2291</v>
      </c>
      <c r="I165" s="2" t="s">
        <v>1472</v>
      </c>
      <c r="J165" s="2" t="s">
        <v>1565</v>
      </c>
    </row>
    <row r="166" spans="1:10" ht="39.6" x14ac:dyDescent="0.25">
      <c r="A166" s="2" t="s">
        <v>497</v>
      </c>
      <c r="B166" s="124" t="s">
        <v>251</v>
      </c>
      <c r="C166" s="124" t="s">
        <v>498</v>
      </c>
      <c r="D166" s="124" t="s">
        <v>913</v>
      </c>
      <c r="E166" s="3" t="s">
        <v>2</v>
      </c>
      <c r="F166" s="2" t="s">
        <v>1564</v>
      </c>
      <c r="G166" s="2" t="s">
        <v>2292</v>
      </c>
      <c r="H166" s="2" t="s">
        <v>2293</v>
      </c>
      <c r="I166" s="2" t="s">
        <v>1472</v>
      </c>
      <c r="J166" s="2" t="s">
        <v>3080</v>
      </c>
    </row>
    <row r="167" spans="1:10" ht="26.4" x14ac:dyDescent="0.25">
      <c r="A167" s="2" t="s">
        <v>678</v>
      </c>
      <c r="B167" s="124" t="s">
        <v>213</v>
      </c>
      <c r="C167" s="124" t="s">
        <v>679</v>
      </c>
      <c r="D167" s="124" t="s">
        <v>789</v>
      </c>
      <c r="E167" s="3" t="s">
        <v>230</v>
      </c>
      <c r="F167" s="2" t="s">
        <v>1573</v>
      </c>
      <c r="G167" s="2" t="s">
        <v>2294</v>
      </c>
      <c r="H167" s="2" t="s">
        <v>2295</v>
      </c>
      <c r="I167" s="2" t="s">
        <v>1472</v>
      </c>
      <c r="J167" s="2" t="s">
        <v>3081</v>
      </c>
    </row>
    <row r="168" spans="1:10" ht="39.6" x14ac:dyDescent="0.25">
      <c r="A168" s="2" t="s">
        <v>566</v>
      </c>
      <c r="B168" s="124" t="s">
        <v>251</v>
      </c>
      <c r="C168" s="124" t="s">
        <v>567</v>
      </c>
      <c r="D168" s="124" t="s">
        <v>753</v>
      </c>
      <c r="E168" s="3" t="s">
        <v>2</v>
      </c>
      <c r="F168" s="2" t="s">
        <v>1573</v>
      </c>
      <c r="G168" s="2" t="s">
        <v>2296</v>
      </c>
      <c r="H168" s="2" t="s">
        <v>2297</v>
      </c>
      <c r="I168" s="2" t="s">
        <v>1472</v>
      </c>
      <c r="J168" s="2" t="s">
        <v>3082</v>
      </c>
    </row>
    <row r="169" spans="1:10" ht="26.4" x14ac:dyDescent="0.25">
      <c r="A169" s="2" t="s">
        <v>1644</v>
      </c>
      <c r="B169" s="124" t="s">
        <v>251</v>
      </c>
      <c r="C169" s="124" t="s">
        <v>1645</v>
      </c>
      <c r="D169" s="124" t="s">
        <v>754</v>
      </c>
      <c r="E169" s="3" t="s">
        <v>301</v>
      </c>
      <c r="F169" s="2" t="s">
        <v>1864</v>
      </c>
      <c r="G169" s="2" t="s">
        <v>2298</v>
      </c>
      <c r="H169" s="2" t="s">
        <v>2299</v>
      </c>
      <c r="I169" s="2" t="s">
        <v>1472</v>
      </c>
      <c r="J169" s="2" t="s">
        <v>3083</v>
      </c>
    </row>
    <row r="170" spans="1:10" ht="39.6" x14ac:dyDescent="0.25">
      <c r="A170" s="2" t="s">
        <v>512</v>
      </c>
      <c r="B170" s="124" t="s">
        <v>251</v>
      </c>
      <c r="C170" s="124" t="s">
        <v>513</v>
      </c>
      <c r="D170" s="124" t="s">
        <v>913</v>
      </c>
      <c r="E170" s="3" t="s">
        <v>230</v>
      </c>
      <c r="F170" s="2" t="s">
        <v>1567</v>
      </c>
      <c r="G170" s="2" t="s">
        <v>2300</v>
      </c>
      <c r="H170" s="2" t="s">
        <v>2301</v>
      </c>
      <c r="I170" s="2" t="s">
        <v>1472</v>
      </c>
      <c r="J170" s="2" t="s">
        <v>1569</v>
      </c>
    </row>
    <row r="171" spans="1:10" ht="39.6" x14ac:dyDescent="0.25">
      <c r="A171" s="2" t="s">
        <v>627</v>
      </c>
      <c r="B171" s="124" t="s">
        <v>213</v>
      </c>
      <c r="C171" s="124" t="s">
        <v>628</v>
      </c>
      <c r="D171" s="124" t="s">
        <v>8</v>
      </c>
      <c r="E171" s="3" t="s">
        <v>2</v>
      </c>
      <c r="F171" s="2" t="s">
        <v>1538</v>
      </c>
      <c r="G171" s="2" t="s">
        <v>2302</v>
      </c>
      <c r="H171" s="2" t="s">
        <v>2303</v>
      </c>
      <c r="I171" s="2" t="s">
        <v>1473</v>
      </c>
      <c r="J171" s="2" t="s">
        <v>2887</v>
      </c>
    </row>
    <row r="172" spans="1:10" ht="52.8" x14ac:dyDescent="0.25">
      <c r="A172" s="2" t="s">
        <v>1694</v>
      </c>
      <c r="B172" s="124" t="s">
        <v>251</v>
      </c>
      <c r="C172" s="124" t="s">
        <v>1695</v>
      </c>
      <c r="D172" s="124" t="s">
        <v>967</v>
      </c>
      <c r="E172" s="3" t="s">
        <v>226</v>
      </c>
      <c r="F172" s="2" t="s">
        <v>1865</v>
      </c>
      <c r="G172" s="2" t="s">
        <v>2304</v>
      </c>
      <c r="H172" s="2" t="s">
        <v>2305</v>
      </c>
      <c r="I172" s="2" t="s">
        <v>1473</v>
      </c>
      <c r="J172" s="2" t="s">
        <v>1572</v>
      </c>
    </row>
    <row r="173" spans="1:10" ht="39.6" x14ac:dyDescent="0.25">
      <c r="A173" s="2" t="s">
        <v>430</v>
      </c>
      <c r="B173" s="124" t="s">
        <v>251</v>
      </c>
      <c r="C173" s="124" t="s">
        <v>431</v>
      </c>
      <c r="D173" s="124" t="s">
        <v>913</v>
      </c>
      <c r="E173" s="3" t="s">
        <v>2</v>
      </c>
      <c r="F173" s="2" t="s">
        <v>1482</v>
      </c>
      <c r="G173" s="2" t="s">
        <v>2306</v>
      </c>
      <c r="H173" s="2" t="s">
        <v>2307</v>
      </c>
      <c r="I173" s="2" t="s">
        <v>1473</v>
      </c>
      <c r="J173" s="2" t="s">
        <v>3084</v>
      </c>
    </row>
    <row r="174" spans="1:10" ht="52.8" x14ac:dyDescent="0.25">
      <c r="A174" s="2" t="s">
        <v>473</v>
      </c>
      <c r="B174" s="124" t="s">
        <v>251</v>
      </c>
      <c r="C174" s="124" t="s">
        <v>474</v>
      </c>
      <c r="D174" s="124" t="s">
        <v>913</v>
      </c>
      <c r="E174" s="3" t="s">
        <v>2</v>
      </c>
      <c r="F174" s="2" t="s">
        <v>1568</v>
      </c>
      <c r="G174" s="2" t="s">
        <v>2308</v>
      </c>
      <c r="H174" s="2" t="s">
        <v>2309</v>
      </c>
      <c r="I174" s="2" t="s">
        <v>1473</v>
      </c>
      <c r="J174" s="2" t="s">
        <v>1575</v>
      </c>
    </row>
    <row r="175" spans="1:10" ht="39.6" x14ac:dyDescent="0.25">
      <c r="A175" s="2" t="s">
        <v>455</v>
      </c>
      <c r="B175" s="124" t="s">
        <v>251</v>
      </c>
      <c r="C175" s="124" t="s">
        <v>456</v>
      </c>
      <c r="D175" s="124" t="s">
        <v>913</v>
      </c>
      <c r="E175" s="3" t="s">
        <v>2</v>
      </c>
      <c r="F175" s="2" t="s">
        <v>1570</v>
      </c>
      <c r="G175" s="2" t="s">
        <v>1866</v>
      </c>
      <c r="H175" s="2" t="s">
        <v>2310</v>
      </c>
      <c r="I175" s="2" t="s">
        <v>1473</v>
      </c>
      <c r="J175" s="2" t="s">
        <v>1576</v>
      </c>
    </row>
    <row r="176" spans="1:10" ht="39.6" x14ac:dyDescent="0.25">
      <c r="A176" s="2" t="s">
        <v>500</v>
      </c>
      <c r="B176" s="124" t="s">
        <v>251</v>
      </c>
      <c r="C176" s="124" t="s">
        <v>501</v>
      </c>
      <c r="D176" s="124" t="s">
        <v>913</v>
      </c>
      <c r="E176" s="3" t="s">
        <v>2</v>
      </c>
      <c r="F176" s="2" t="s">
        <v>1574</v>
      </c>
      <c r="G176" s="2" t="s">
        <v>2311</v>
      </c>
      <c r="H176" s="2" t="s">
        <v>2312</v>
      </c>
      <c r="I176" s="2" t="s">
        <v>1473</v>
      </c>
      <c r="J176" s="2" t="s">
        <v>3085</v>
      </c>
    </row>
    <row r="177" spans="1:10" ht="39.6" x14ac:dyDescent="0.25">
      <c r="A177" s="2" t="s">
        <v>1707</v>
      </c>
      <c r="B177" s="124" t="s">
        <v>251</v>
      </c>
      <c r="C177" s="124" t="s">
        <v>1708</v>
      </c>
      <c r="D177" s="124" t="s">
        <v>753</v>
      </c>
      <c r="E177" s="3" t="s">
        <v>2</v>
      </c>
      <c r="F177" s="2" t="s">
        <v>1577</v>
      </c>
      <c r="G177" s="2" t="s">
        <v>2313</v>
      </c>
      <c r="H177" s="2" t="s">
        <v>2314</v>
      </c>
      <c r="I177" s="2" t="s">
        <v>1473</v>
      </c>
      <c r="J177" s="2" t="s">
        <v>1579</v>
      </c>
    </row>
    <row r="178" spans="1:10" ht="26.4" x14ac:dyDescent="0.25">
      <c r="A178" s="2" t="s">
        <v>652</v>
      </c>
      <c r="B178" s="124" t="s">
        <v>213</v>
      </c>
      <c r="C178" s="124" t="s">
        <v>653</v>
      </c>
      <c r="D178" s="124">
        <v>106</v>
      </c>
      <c r="E178" s="3" t="s">
        <v>546</v>
      </c>
      <c r="F178" s="2" t="s">
        <v>1480</v>
      </c>
      <c r="G178" s="2" t="s">
        <v>2495</v>
      </c>
      <c r="H178" s="2" t="s">
        <v>2495</v>
      </c>
      <c r="I178" s="2" t="s">
        <v>1473</v>
      </c>
      <c r="J178" s="2" t="s">
        <v>1581</v>
      </c>
    </row>
    <row r="179" spans="1:10" ht="26.4" x14ac:dyDescent="0.25">
      <c r="A179" s="2" t="s">
        <v>278</v>
      </c>
      <c r="B179" s="124" t="s">
        <v>251</v>
      </c>
      <c r="C179" s="124" t="s">
        <v>279</v>
      </c>
      <c r="D179" s="124" t="s">
        <v>828</v>
      </c>
      <c r="E179" s="3" t="s">
        <v>226</v>
      </c>
      <c r="F179" s="2" t="s">
        <v>1571</v>
      </c>
      <c r="G179" s="2" t="s">
        <v>2315</v>
      </c>
      <c r="H179" s="2" t="s">
        <v>2316</v>
      </c>
      <c r="I179" s="2" t="s">
        <v>1473</v>
      </c>
      <c r="J179" s="2" t="s">
        <v>1584</v>
      </c>
    </row>
    <row r="180" spans="1:10" ht="39.6" x14ac:dyDescent="0.25">
      <c r="A180" s="2" t="s">
        <v>485</v>
      </c>
      <c r="B180" s="124" t="s">
        <v>251</v>
      </c>
      <c r="C180" s="124" t="s">
        <v>486</v>
      </c>
      <c r="D180" s="124" t="s">
        <v>913</v>
      </c>
      <c r="E180" s="3" t="s">
        <v>2</v>
      </c>
      <c r="F180" s="2" t="s">
        <v>1580</v>
      </c>
      <c r="G180" s="2" t="s">
        <v>2317</v>
      </c>
      <c r="H180" s="2" t="s">
        <v>2318</v>
      </c>
      <c r="I180" s="2" t="s">
        <v>1473</v>
      </c>
      <c r="J180" s="2" t="s">
        <v>1586</v>
      </c>
    </row>
    <row r="181" spans="1:10" ht="39.6" x14ac:dyDescent="0.25">
      <c r="A181" s="2" t="s">
        <v>506</v>
      </c>
      <c r="B181" s="124" t="s">
        <v>251</v>
      </c>
      <c r="C181" s="124" t="s">
        <v>507</v>
      </c>
      <c r="D181" s="124" t="s">
        <v>913</v>
      </c>
      <c r="E181" s="3" t="s">
        <v>2</v>
      </c>
      <c r="F181" s="2" t="s">
        <v>1585</v>
      </c>
      <c r="G181" s="2" t="s">
        <v>2319</v>
      </c>
      <c r="H181" s="2" t="s">
        <v>2320</v>
      </c>
      <c r="I181" s="2" t="s">
        <v>1473</v>
      </c>
      <c r="J181" s="2" t="s">
        <v>1587</v>
      </c>
    </row>
    <row r="182" spans="1:10" ht="39.6" x14ac:dyDescent="0.25">
      <c r="A182" s="2" t="s">
        <v>593</v>
      </c>
      <c r="B182" s="124" t="s">
        <v>251</v>
      </c>
      <c r="C182" s="124" t="s">
        <v>1699</v>
      </c>
      <c r="D182" s="124" t="s">
        <v>753</v>
      </c>
      <c r="E182" s="3" t="s">
        <v>2</v>
      </c>
      <c r="F182" s="2" t="s">
        <v>1589</v>
      </c>
      <c r="G182" s="2" t="s">
        <v>2321</v>
      </c>
      <c r="H182" s="2" t="s">
        <v>2322</v>
      </c>
      <c r="I182" s="2" t="s">
        <v>1473</v>
      </c>
      <c r="J182" s="2" t="s">
        <v>1588</v>
      </c>
    </row>
    <row r="183" spans="1:10" ht="26.4" x14ac:dyDescent="0.25">
      <c r="A183" s="2" t="s">
        <v>442</v>
      </c>
      <c r="B183" s="124" t="s">
        <v>251</v>
      </c>
      <c r="C183" s="124" t="s">
        <v>443</v>
      </c>
      <c r="D183" s="124" t="s">
        <v>913</v>
      </c>
      <c r="E183" s="3" t="s">
        <v>2</v>
      </c>
      <c r="F183" s="2" t="s">
        <v>1578</v>
      </c>
      <c r="G183" s="2" t="s">
        <v>2323</v>
      </c>
      <c r="H183" s="2" t="s">
        <v>2324</v>
      </c>
      <c r="I183" s="2" t="s">
        <v>1473</v>
      </c>
      <c r="J183" s="2" t="s">
        <v>1590</v>
      </c>
    </row>
    <row r="184" spans="1:10" ht="39.6" x14ac:dyDescent="0.25">
      <c r="A184" s="2" t="s">
        <v>491</v>
      </c>
      <c r="B184" s="124" t="s">
        <v>251</v>
      </c>
      <c r="C184" s="124" t="s">
        <v>492</v>
      </c>
      <c r="D184" s="124" t="s">
        <v>913</v>
      </c>
      <c r="E184" s="3" t="s">
        <v>2</v>
      </c>
      <c r="F184" s="2" t="s">
        <v>1495</v>
      </c>
      <c r="G184" s="2" t="s">
        <v>2290</v>
      </c>
      <c r="H184" s="2" t="s">
        <v>2325</v>
      </c>
      <c r="I184" s="2" t="s">
        <v>1473</v>
      </c>
      <c r="J184" s="2" t="s">
        <v>1591</v>
      </c>
    </row>
    <row r="185" spans="1:10" ht="26.4" x14ac:dyDescent="0.25">
      <c r="A185" s="2" t="s">
        <v>452</v>
      </c>
      <c r="B185" s="124" t="s">
        <v>251</v>
      </c>
      <c r="C185" s="124" t="s">
        <v>453</v>
      </c>
      <c r="D185" s="124" t="s">
        <v>913</v>
      </c>
      <c r="E185" s="3" t="s">
        <v>2</v>
      </c>
      <c r="F185" s="2" t="s">
        <v>1582</v>
      </c>
      <c r="G185" s="2" t="s">
        <v>2326</v>
      </c>
      <c r="H185" s="2" t="s">
        <v>2327</v>
      </c>
      <c r="I185" s="2" t="s">
        <v>1473</v>
      </c>
      <c r="J185" s="2" t="s">
        <v>1592</v>
      </c>
    </row>
    <row r="186" spans="1:10" ht="39.6" x14ac:dyDescent="0.25">
      <c r="A186" s="2" t="s">
        <v>527</v>
      </c>
      <c r="B186" s="124" t="s">
        <v>251</v>
      </c>
      <c r="C186" s="124" t="s">
        <v>528</v>
      </c>
      <c r="D186" s="124" t="s">
        <v>913</v>
      </c>
      <c r="E186" s="3" t="s">
        <v>2</v>
      </c>
      <c r="F186" s="2" t="s">
        <v>1589</v>
      </c>
      <c r="G186" s="2" t="s">
        <v>2328</v>
      </c>
      <c r="H186" s="2" t="s">
        <v>2329</v>
      </c>
      <c r="I186" s="2" t="s">
        <v>1473</v>
      </c>
      <c r="J186" s="2" t="s">
        <v>1592</v>
      </c>
    </row>
    <row r="187" spans="1:10" ht="39.6" x14ac:dyDescent="0.25">
      <c r="A187" s="2" t="s">
        <v>1712</v>
      </c>
      <c r="B187" s="124" t="s">
        <v>251</v>
      </c>
      <c r="C187" s="124" t="s">
        <v>1713</v>
      </c>
      <c r="D187" s="124" t="s">
        <v>753</v>
      </c>
      <c r="E187" s="3" t="s">
        <v>230</v>
      </c>
      <c r="F187" s="2" t="s">
        <v>1867</v>
      </c>
      <c r="G187" s="2" t="s">
        <v>2330</v>
      </c>
      <c r="H187" s="2" t="s">
        <v>2331</v>
      </c>
      <c r="I187" s="2" t="s">
        <v>1473</v>
      </c>
      <c r="J187" s="2" t="s">
        <v>1593</v>
      </c>
    </row>
    <row r="188" spans="1:10" ht="39.6" x14ac:dyDescent="0.25">
      <c r="A188" s="2" t="s">
        <v>524</v>
      </c>
      <c r="B188" s="124" t="s">
        <v>251</v>
      </c>
      <c r="C188" s="124" t="s">
        <v>525</v>
      </c>
      <c r="D188" s="124" t="s">
        <v>913</v>
      </c>
      <c r="E188" s="3" t="s">
        <v>2</v>
      </c>
      <c r="F188" s="2" t="s">
        <v>1594</v>
      </c>
      <c r="G188" s="2" t="s">
        <v>2332</v>
      </c>
      <c r="H188" s="2" t="s">
        <v>2333</v>
      </c>
      <c r="I188" s="2" t="s">
        <v>1473</v>
      </c>
      <c r="J188" s="2" t="s">
        <v>1595</v>
      </c>
    </row>
    <row r="189" spans="1:10" ht="39.6" x14ac:dyDescent="0.25">
      <c r="A189" s="2" t="s">
        <v>607</v>
      </c>
      <c r="B189" s="124" t="s">
        <v>251</v>
      </c>
      <c r="C189" s="124" t="s">
        <v>1701</v>
      </c>
      <c r="D189" s="124" t="s">
        <v>753</v>
      </c>
      <c r="E189" s="3" t="s">
        <v>2</v>
      </c>
      <c r="F189" s="2" t="s">
        <v>1547</v>
      </c>
      <c r="G189" s="2" t="s">
        <v>2334</v>
      </c>
      <c r="H189" s="2" t="s">
        <v>2335</v>
      </c>
      <c r="I189" s="2" t="s">
        <v>1473</v>
      </c>
      <c r="J189" s="2" t="s">
        <v>1595</v>
      </c>
    </row>
    <row r="190" spans="1:10" ht="39.6" x14ac:dyDescent="0.25">
      <c r="A190" s="2" t="s">
        <v>482</v>
      </c>
      <c r="B190" s="124" t="s">
        <v>251</v>
      </c>
      <c r="C190" s="124" t="s">
        <v>483</v>
      </c>
      <c r="D190" s="124" t="s">
        <v>913</v>
      </c>
      <c r="E190" s="3" t="s">
        <v>2</v>
      </c>
      <c r="F190" s="2" t="s">
        <v>1557</v>
      </c>
      <c r="G190" s="2" t="s">
        <v>2336</v>
      </c>
      <c r="H190" s="2" t="s">
        <v>2337</v>
      </c>
      <c r="I190" s="2" t="s">
        <v>1473</v>
      </c>
      <c r="J190" s="2" t="s">
        <v>1596</v>
      </c>
    </row>
    <row r="191" spans="1:10" ht="26.4" x14ac:dyDescent="0.25">
      <c r="A191" s="2" t="s">
        <v>263</v>
      </c>
      <c r="B191" s="124" t="s">
        <v>251</v>
      </c>
      <c r="C191" s="124" t="s">
        <v>264</v>
      </c>
      <c r="D191" s="124" t="s">
        <v>828</v>
      </c>
      <c r="E191" s="3" t="s">
        <v>230</v>
      </c>
      <c r="F191" s="2" t="s">
        <v>1497</v>
      </c>
      <c r="G191" s="2" t="s">
        <v>1560</v>
      </c>
      <c r="H191" s="2" t="s">
        <v>2338</v>
      </c>
      <c r="I191" s="2" t="s">
        <v>1474</v>
      </c>
      <c r="J191" s="2" t="s">
        <v>1596</v>
      </c>
    </row>
    <row r="192" spans="1:10" ht="39.6" x14ac:dyDescent="0.25">
      <c r="A192" s="2" t="s">
        <v>548</v>
      </c>
      <c r="B192" s="124" t="s">
        <v>251</v>
      </c>
      <c r="C192" s="124" t="s">
        <v>549</v>
      </c>
      <c r="D192" s="124" t="s">
        <v>913</v>
      </c>
      <c r="E192" s="3" t="s">
        <v>2</v>
      </c>
      <c r="F192" s="2" t="s">
        <v>1480</v>
      </c>
      <c r="G192" s="2" t="s">
        <v>2339</v>
      </c>
      <c r="H192" s="2" t="s">
        <v>2339</v>
      </c>
      <c r="I192" s="2" t="s">
        <v>1474</v>
      </c>
      <c r="J192" s="2" t="s">
        <v>1597</v>
      </c>
    </row>
    <row r="193" spans="1:10" ht="26.4" x14ac:dyDescent="0.25">
      <c r="A193" s="2" t="s">
        <v>449</v>
      </c>
      <c r="B193" s="124" t="s">
        <v>251</v>
      </c>
      <c r="C193" s="124" t="s">
        <v>450</v>
      </c>
      <c r="D193" s="124" t="s">
        <v>913</v>
      </c>
      <c r="E193" s="3" t="s">
        <v>2</v>
      </c>
      <c r="F193" s="2" t="s">
        <v>1558</v>
      </c>
      <c r="G193" s="2" t="s">
        <v>1510</v>
      </c>
      <c r="H193" s="2" t="s">
        <v>2340</v>
      </c>
      <c r="I193" s="2" t="s">
        <v>1474</v>
      </c>
      <c r="J193" s="2" t="s">
        <v>1597</v>
      </c>
    </row>
    <row r="194" spans="1:10" x14ac:dyDescent="0.25">
      <c r="A194" s="2" t="s">
        <v>643</v>
      </c>
      <c r="B194" s="124" t="s">
        <v>213</v>
      </c>
      <c r="C194" s="124" t="s">
        <v>644</v>
      </c>
      <c r="D194" s="124" t="s">
        <v>1315</v>
      </c>
      <c r="E194" s="3" t="s">
        <v>218</v>
      </c>
      <c r="F194" s="2" t="s">
        <v>1480</v>
      </c>
      <c r="G194" s="2" t="s">
        <v>2496</v>
      </c>
      <c r="H194" s="2" t="s">
        <v>2496</v>
      </c>
      <c r="I194" s="2" t="s">
        <v>1474</v>
      </c>
      <c r="J194" s="2" t="s">
        <v>1598</v>
      </c>
    </row>
    <row r="195" spans="1:10" ht="26.4" x14ac:dyDescent="0.25">
      <c r="A195" s="2" t="s">
        <v>424</v>
      </c>
      <c r="B195" s="124" t="s">
        <v>251</v>
      </c>
      <c r="C195" s="124" t="s">
        <v>425</v>
      </c>
      <c r="D195" s="124" t="s">
        <v>913</v>
      </c>
      <c r="E195" s="3" t="s">
        <v>2</v>
      </c>
      <c r="F195" s="2" t="s">
        <v>1480</v>
      </c>
      <c r="G195" s="2" t="s">
        <v>2341</v>
      </c>
      <c r="H195" s="2" t="s">
        <v>2341</v>
      </c>
      <c r="I195" s="2" t="s">
        <v>1474</v>
      </c>
      <c r="J195" s="2" t="s">
        <v>1598</v>
      </c>
    </row>
    <row r="196" spans="1:10" ht="52.8" x14ac:dyDescent="0.25">
      <c r="A196" s="2" t="s">
        <v>458</v>
      </c>
      <c r="B196" s="124" t="s">
        <v>251</v>
      </c>
      <c r="C196" s="124" t="s">
        <v>459</v>
      </c>
      <c r="D196" s="124" t="s">
        <v>913</v>
      </c>
      <c r="E196" s="3" t="s">
        <v>2</v>
      </c>
      <c r="F196" s="2" t="s">
        <v>1540</v>
      </c>
      <c r="G196" s="2" t="s">
        <v>2160</v>
      </c>
      <c r="H196" s="2" t="s">
        <v>2342</v>
      </c>
      <c r="I196" s="2" t="s">
        <v>1474</v>
      </c>
      <c r="J196" s="2" t="s">
        <v>1599</v>
      </c>
    </row>
    <row r="197" spans="1:10" ht="26.4" x14ac:dyDescent="0.25">
      <c r="A197" s="2" t="s">
        <v>464</v>
      </c>
      <c r="B197" s="124" t="s">
        <v>251</v>
      </c>
      <c r="C197" s="124" t="s">
        <v>465</v>
      </c>
      <c r="D197" s="124" t="s">
        <v>913</v>
      </c>
      <c r="E197" s="3" t="s">
        <v>230</v>
      </c>
      <c r="F197" s="2" t="s">
        <v>1600</v>
      </c>
      <c r="G197" s="2" t="s">
        <v>2343</v>
      </c>
      <c r="H197" s="2" t="s">
        <v>2344</v>
      </c>
      <c r="I197" s="2" t="s">
        <v>1474</v>
      </c>
      <c r="J197" s="2" t="s">
        <v>1599</v>
      </c>
    </row>
    <row r="198" spans="1:10" x14ac:dyDescent="0.25">
      <c r="A198" s="2" t="s">
        <v>1705</v>
      </c>
      <c r="B198" s="124" t="s">
        <v>213</v>
      </c>
      <c r="C198" s="124" t="s">
        <v>1706</v>
      </c>
      <c r="D198" s="124">
        <v>90</v>
      </c>
      <c r="E198" s="3" t="s">
        <v>546</v>
      </c>
      <c r="F198" s="2" t="s">
        <v>1577</v>
      </c>
      <c r="G198" s="2" t="s">
        <v>2345</v>
      </c>
      <c r="H198" s="2" t="s">
        <v>2346</v>
      </c>
      <c r="I198" s="2" t="s">
        <v>1474</v>
      </c>
      <c r="J198" s="2" t="s">
        <v>1599</v>
      </c>
    </row>
    <row r="199" spans="1:10" ht="39.6" x14ac:dyDescent="0.25">
      <c r="A199" s="2" t="s">
        <v>488</v>
      </c>
      <c r="B199" s="124" t="s">
        <v>251</v>
      </c>
      <c r="C199" s="124" t="s">
        <v>489</v>
      </c>
      <c r="D199" s="124" t="s">
        <v>913</v>
      </c>
      <c r="E199" s="3" t="s">
        <v>2</v>
      </c>
      <c r="F199" s="2" t="s">
        <v>1557</v>
      </c>
      <c r="G199" s="2" t="s">
        <v>2135</v>
      </c>
      <c r="H199" s="2" t="s">
        <v>2347</v>
      </c>
      <c r="I199" s="2" t="s">
        <v>1474</v>
      </c>
      <c r="J199" s="2" t="s">
        <v>1602</v>
      </c>
    </row>
    <row r="200" spans="1:10" ht="26.4" x14ac:dyDescent="0.25">
      <c r="A200" s="2" t="s">
        <v>427</v>
      </c>
      <c r="B200" s="124" t="s">
        <v>251</v>
      </c>
      <c r="C200" s="124" t="s">
        <v>428</v>
      </c>
      <c r="D200" s="124" t="s">
        <v>913</v>
      </c>
      <c r="E200" s="3" t="s">
        <v>2</v>
      </c>
      <c r="F200" s="2" t="s">
        <v>1552</v>
      </c>
      <c r="G200" s="2" t="s">
        <v>2348</v>
      </c>
      <c r="H200" s="2" t="s">
        <v>2349</v>
      </c>
      <c r="I200" s="2" t="s">
        <v>1474</v>
      </c>
      <c r="J200" s="2" t="s">
        <v>1602</v>
      </c>
    </row>
    <row r="201" spans="1:10" ht="39.6" x14ac:dyDescent="0.25">
      <c r="A201" s="2" t="s">
        <v>439</v>
      </c>
      <c r="B201" s="124" t="s">
        <v>251</v>
      </c>
      <c r="C201" s="124" t="s">
        <v>440</v>
      </c>
      <c r="D201" s="124" t="s">
        <v>913</v>
      </c>
      <c r="E201" s="3" t="s">
        <v>2</v>
      </c>
      <c r="F201" s="2" t="s">
        <v>1603</v>
      </c>
      <c r="G201" s="2" t="s">
        <v>2350</v>
      </c>
      <c r="H201" s="2" t="s">
        <v>1601</v>
      </c>
      <c r="I201" s="2" t="s">
        <v>1474</v>
      </c>
      <c r="J201" s="2" t="s">
        <v>1602</v>
      </c>
    </row>
    <row r="202" spans="1:10" ht="39.6" x14ac:dyDescent="0.25">
      <c r="A202" s="2" t="s">
        <v>436</v>
      </c>
      <c r="B202" s="124" t="s">
        <v>251</v>
      </c>
      <c r="C202" s="124" t="s">
        <v>437</v>
      </c>
      <c r="D202" s="124" t="s">
        <v>913</v>
      </c>
      <c r="E202" s="3" t="s">
        <v>2</v>
      </c>
      <c r="F202" s="2" t="s">
        <v>1538</v>
      </c>
      <c r="G202" s="2" t="s">
        <v>2351</v>
      </c>
      <c r="H202" s="2" t="s">
        <v>2352</v>
      </c>
      <c r="I202" s="2" t="s">
        <v>1474</v>
      </c>
      <c r="J202" s="2" t="s">
        <v>1602</v>
      </c>
    </row>
    <row r="203" spans="1:10" ht="52.8" x14ac:dyDescent="0.25">
      <c r="A203" s="2" t="s">
        <v>479</v>
      </c>
      <c r="B203" s="124" t="s">
        <v>251</v>
      </c>
      <c r="C203" s="124" t="s">
        <v>480</v>
      </c>
      <c r="D203" s="124" t="s">
        <v>913</v>
      </c>
      <c r="E203" s="3" t="s">
        <v>2</v>
      </c>
      <c r="F203" s="2" t="s">
        <v>1529</v>
      </c>
      <c r="G203" s="2" t="s">
        <v>2353</v>
      </c>
      <c r="H203" s="2" t="s">
        <v>2354</v>
      </c>
      <c r="I203" s="2" t="s">
        <v>1474</v>
      </c>
      <c r="J203" s="2" t="s">
        <v>1605</v>
      </c>
    </row>
    <row r="204" spans="1:10" ht="26.4" x14ac:dyDescent="0.25">
      <c r="A204" s="2" t="s">
        <v>272</v>
      </c>
      <c r="B204" s="124" t="s">
        <v>251</v>
      </c>
      <c r="C204" s="124" t="s">
        <v>273</v>
      </c>
      <c r="D204" s="124" t="s">
        <v>828</v>
      </c>
      <c r="E204" s="3" t="s">
        <v>2</v>
      </c>
      <c r="F204" s="2" t="s">
        <v>1604</v>
      </c>
      <c r="G204" s="2" t="s">
        <v>1560</v>
      </c>
      <c r="H204" s="2" t="s">
        <v>2355</v>
      </c>
      <c r="I204" s="2" t="s">
        <v>1474</v>
      </c>
      <c r="J204" s="2" t="s">
        <v>1605</v>
      </c>
    </row>
    <row r="205" spans="1:10" ht="39.6" x14ac:dyDescent="0.25">
      <c r="A205" s="2" t="s">
        <v>433</v>
      </c>
      <c r="B205" s="124" t="s">
        <v>251</v>
      </c>
      <c r="C205" s="124" t="s">
        <v>434</v>
      </c>
      <c r="D205" s="124" t="s">
        <v>913</v>
      </c>
      <c r="E205" s="3" t="s">
        <v>2</v>
      </c>
      <c r="F205" s="2" t="s">
        <v>1538</v>
      </c>
      <c r="G205" s="2" t="s">
        <v>2356</v>
      </c>
      <c r="H205" s="2" t="s">
        <v>2357</v>
      </c>
      <c r="I205" s="2" t="s">
        <v>1474</v>
      </c>
      <c r="J205" s="2" t="s">
        <v>1605</v>
      </c>
    </row>
    <row r="206" spans="1:10" ht="26.4" x14ac:dyDescent="0.25">
      <c r="A206" s="2" t="s">
        <v>445</v>
      </c>
      <c r="B206" s="124" t="s">
        <v>251</v>
      </c>
      <c r="C206" s="124" t="s">
        <v>446</v>
      </c>
      <c r="D206" s="124" t="s">
        <v>913</v>
      </c>
      <c r="E206" s="3" t="s">
        <v>2</v>
      </c>
      <c r="F206" s="2" t="s">
        <v>1529</v>
      </c>
      <c r="G206" s="2" t="s">
        <v>2358</v>
      </c>
      <c r="H206" s="2" t="s">
        <v>2359</v>
      </c>
      <c r="I206" s="2" t="s">
        <v>1474</v>
      </c>
      <c r="J206" s="2" t="s">
        <v>1605</v>
      </c>
    </row>
    <row r="207" spans="1:10" ht="39.6" x14ac:dyDescent="0.25">
      <c r="A207" s="2" t="s">
        <v>541</v>
      </c>
      <c r="B207" s="124" t="s">
        <v>251</v>
      </c>
      <c r="C207" s="124" t="s">
        <v>542</v>
      </c>
      <c r="D207" s="124" t="s">
        <v>913</v>
      </c>
      <c r="E207" s="3" t="s">
        <v>2</v>
      </c>
      <c r="F207" s="2" t="s">
        <v>1538</v>
      </c>
      <c r="G207" s="2" t="s">
        <v>2292</v>
      </c>
      <c r="H207" s="2" t="s">
        <v>2360</v>
      </c>
      <c r="I207" s="2" t="s">
        <v>1474</v>
      </c>
      <c r="J207" s="2" t="s">
        <v>1605</v>
      </c>
    </row>
    <row r="208" spans="1:10" ht="26.4" x14ac:dyDescent="0.25">
      <c r="A208" s="2" t="s">
        <v>470</v>
      </c>
      <c r="B208" s="124" t="s">
        <v>251</v>
      </c>
      <c r="C208" s="124" t="s">
        <v>471</v>
      </c>
      <c r="D208" s="124" t="s">
        <v>913</v>
      </c>
      <c r="E208" s="3" t="s">
        <v>230</v>
      </c>
      <c r="F208" s="2" t="s">
        <v>1450</v>
      </c>
      <c r="G208" s="2" t="s">
        <v>2361</v>
      </c>
      <c r="H208" s="2" t="s">
        <v>2362</v>
      </c>
      <c r="I208" s="2" t="s">
        <v>1474</v>
      </c>
      <c r="J208" s="2" t="s">
        <v>1605</v>
      </c>
    </row>
    <row r="209" spans="1:10" x14ac:dyDescent="0.25">
      <c r="A209" s="121"/>
      <c r="B209" s="121"/>
      <c r="C209" s="121"/>
      <c r="D209" s="121"/>
      <c r="E209" s="121"/>
      <c r="F209" s="121"/>
      <c r="G209" s="121"/>
      <c r="H209" s="121"/>
      <c r="I209" s="121"/>
      <c r="J209" s="121"/>
    </row>
    <row r="210" spans="1:10" x14ac:dyDescent="0.25">
      <c r="A210" s="143"/>
      <c r="B210" s="143"/>
      <c r="C210" s="143"/>
      <c r="D210" s="127"/>
      <c r="E210" s="119"/>
      <c r="F210" s="142" t="s">
        <v>1622</v>
      </c>
      <c r="G210" s="143"/>
      <c r="H210" s="144">
        <v>3028546.62</v>
      </c>
      <c r="I210" s="143"/>
      <c r="J210" s="143"/>
    </row>
    <row r="211" spans="1:10" x14ac:dyDescent="0.25">
      <c r="A211" s="143"/>
      <c r="B211" s="143"/>
      <c r="C211" s="143"/>
      <c r="D211" s="127"/>
      <c r="E211" s="119"/>
      <c r="F211" s="142" t="s">
        <v>1623</v>
      </c>
      <c r="G211" s="143"/>
      <c r="H211" s="144">
        <v>615538.11</v>
      </c>
      <c r="I211" s="143"/>
      <c r="J211" s="143"/>
    </row>
    <row r="212" spans="1:10" x14ac:dyDescent="0.25">
      <c r="A212" s="143"/>
      <c r="B212" s="143"/>
      <c r="C212" s="143"/>
      <c r="D212" s="127"/>
      <c r="E212" s="119"/>
      <c r="F212" s="142" t="s">
        <v>205</v>
      </c>
      <c r="G212" s="143"/>
      <c r="H212" s="144">
        <v>3644084.73</v>
      </c>
      <c r="I212" s="143"/>
      <c r="J212" s="143"/>
    </row>
    <row r="213" spans="1:10" x14ac:dyDescent="0.25">
      <c r="A213" s="128"/>
      <c r="B213" s="128"/>
      <c r="C213" s="128"/>
      <c r="D213" s="128"/>
      <c r="E213" s="128"/>
      <c r="F213" s="128"/>
      <c r="G213" s="128"/>
      <c r="H213" s="128"/>
      <c r="I213" s="128"/>
      <c r="J213" s="128"/>
    </row>
    <row r="214" spans="1:10" x14ac:dyDescent="0.25">
      <c r="A214" s="146" t="s">
        <v>2404</v>
      </c>
      <c r="B214" s="140"/>
      <c r="C214" s="140"/>
      <c r="D214" s="140"/>
      <c r="E214" s="140"/>
      <c r="F214" s="140"/>
      <c r="G214" s="140"/>
      <c r="H214" s="140"/>
      <c r="I214" s="140"/>
      <c r="J214" s="140"/>
    </row>
    <row r="215" spans="1:10" x14ac:dyDescent="0.25">
      <c r="A215" s="137"/>
      <c r="B215" s="137"/>
      <c r="C215" s="137"/>
      <c r="D215" s="137"/>
      <c r="E215" s="137"/>
      <c r="F215" s="137"/>
      <c r="G215" s="137"/>
      <c r="H215" s="137"/>
      <c r="I215" s="137"/>
      <c r="J215" s="137"/>
    </row>
    <row r="216" spans="1:10" x14ac:dyDescent="0.25">
      <c r="A216" s="137"/>
      <c r="B216" s="137"/>
      <c r="C216" s="137"/>
      <c r="D216" s="137"/>
      <c r="E216" s="137"/>
      <c r="F216" s="137"/>
      <c r="G216" s="137"/>
      <c r="H216" s="137"/>
      <c r="I216" s="137"/>
      <c r="J216" s="137"/>
    </row>
  </sheetData>
  <mergeCells count="16">
    <mergeCell ref="A211:C211"/>
    <mergeCell ref="F211:G211"/>
    <mergeCell ref="H211:J211"/>
    <mergeCell ref="A215:J216"/>
    <mergeCell ref="A212:C212"/>
    <mergeCell ref="F212:G212"/>
    <mergeCell ref="H212:J212"/>
    <mergeCell ref="A214:J214"/>
    <mergeCell ref="E2:G2"/>
    <mergeCell ref="H2:J2"/>
    <mergeCell ref="A210:C210"/>
    <mergeCell ref="F210:G210"/>
    <mergeCell ref="H210:J210"/>
    <mergeCell ref="E3:G3"/>
    <mergeCell ref="H3:J3"/>
    <mergeCell ref="A4:J4"/>
  </mergeCells>
  <pageMargins left="0.51181102362204722" right="0.51181102362204722" top="0.98425196850393704" bottom="0.98425196850393704" header="0.51181102362204722" footer="0.51181102362204722"/>
  <pageSetup paperSize="9" scale="47"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M32"/>
  <sheetViews>
    <sheetView showOutlineSymbols="0" view="pageBreakPreview" zoomScale="80" zoomScaleNormal="70" zoomScaleSheetLayoutView="80" workbookViewId="0">
      <selection activeCell="R20" sqref="R20"/>
    </sheetView>
  </sheetViews>
  <sheetFormatPr defaultColWidth="8.69921875" defaultRowHeight="13.8" x14ac:dyDescent="0.25"/>
  <cols>
    <col min="1" max="1" width="5.69921875" style="1" customWidth="1"/>
    <col min="2" max="2" width="35.09765625" style="1" customWidth="1"/>
    <col min="3" max="3" width="21.5" style="1" customWidth="1"/>
    <col min="4" max="4" width="12" style="1" bestFit="1" customWidth="1"/>
    <col min="5" max="5" width="10.69921875" style="1" customWidth="1"/>
    <col min="6" max="6" width="12" style="1" bestFit="1" customWidth="1"/>
    <col min="7" max="7" width="13" style="1" customWidth="1"/>
    <col min="8" max="8" width="11.3984375" style="1" customWidth="1"/>
    <col min="9" max="9" width="10.8984375" style="1" customWidth="1"/>
    <col min="10" max="10" width="11" style="1" customWidth="1"/>
    <col min="11" max="11" width="12.59765625" style="1" customWidth="1"/>
    <col min="12" max="12" width="13" style="1" customWidth="1"/>
    <col min="13" max="13" width="13.19921875" style="1" customWidth="1"/>
    <col min="14" max="30" width="12" style="1" bestFit="1" customWidth="1"/>
    <col min="31" max="16384" width="8.69921875" style="1"/>
  </cols>
  <sheetData>
    <row r="1" spans="1:13" s="45" customFormat="1" x14ac:dyDescent="0.25">
      <c r="A1" s="113"/>
      <c r="B1" s="113"/>
      <c r="C1" s="113"/>
      <c r="D1" s="148"/>
      <c r="E1" s="148"/>
      <c r="F1" s="148"/>
      <c r="G1" s="148"/>
      <c r="H1" s="115"/>
      <c r="I1" s="115"/>
      <c r="J1" s="115"/>
      <c r="K1" s="115"/>
      <c r="L1" s="115"/>
      <c r="M1" s="115"/>
    </row>
    <row r="2" spans="1:13" x14ac:dyDescent="0.25">
      <c r="A2" s="132"/>
      <c r="B2" s="132" t="s">
        <v>159</v>
      </c>
      <c r="C2" s="132" t="s">
        <v>160</v>
      </c>
      <c r="D2" s="147" t="s">
        <v>161</v>
      </c>
      <c r="E2" s="147"/>
      <c r="F2" s="147" t="s">
        <v>162</v>
      </c>
      <c r="G2" s="147"/>
      <c r="H2" s="131"/>
      <c r="I2" s="131"/>
      <c r="J2" s="131"/>
      <c r="K2" s="131"/>
      <c r="L2" s="131"/>
      <c r="M2" s="131"/>
    </row>
    <row r="3" spans="1:13" ht="52.8" x14ac:dyDescent="0.25">
      <c r="A3" s="129"/>
      <c r="B3" s="129" t="s">
        <v>1968</v>
      </c>
      <c r="C3" s="129" t="s">
        <v>2402</v>
      </c>
      <c r="D3" s="142" t="s">
        <v>164</v>
      </c>
      <c r="E3" s="142"/>
      <c r="F3" s="142" t="s">
        <v>2403</v>
      </c>
      <c r="G3" s="142"/>
      <c r="H3" s="131"/>
      <c r="I3" s="131"/>
      <c r="J3" s="131"/>
      <c r="K3" s="131"/>
      <c r="L3" s="131"/>
      <c r="M3" s="131"/>
    </row>
    <row r="4" spans="1:13" x14ac:dyDescent="0.25">
      <c r="A4" s="139" t="s">
        <v>1606</v>
      </c>
      <c r="B4" s="140"/>
      <c r="C4" s="140"/>
      <c r="D4" s="140"/>
      <c r="E4" s="140"/>
      <c r="F4" s="140"/>
      <c r="G4" s="140"/>
      <c r="H4" s="131"/>
      <c r="I4" s="131"/>
      <c r="J4" s="131"/>
      <c r="K4" s="131"/>
      <c r="L4" s="131"/>
      <c r="M4" s="131"/>
    </row>
    <row r="5" spans="1:13" x14ac:dyDescent="0.25">
      <c r="A5" s="134" t="s">
        <v>166</v>
      </c>
      <c r="B5" s="134" t="s">
        <v>0</v>
      </c>
      <c r="C5" s="97" t="s">
        <v>1607</v>
      </c>
      <c r="D5" s="97" t="s">
        <v>1608</v>
      </c>
      <c r="E5" s="97" t="s">
        <v>1609</v>
      </c>
      <c r="F5" s="97" t="s">
        <v>1610</v>
      </c>
      <c r="G5" s="97" t="s">
        <v>1611</v>
      </c>
      <c r="H5" s="97" t="s">
        <v>1612</v>
      </c>
      <c r="I5" s="97" t="s">
        <v>1613</v>
      </c>
      <c r="J5" s="97" t="s">
        <v>1614</v>
      </c>
      <c r="K5" s="97" t="s">
        <v>1615</v>
      </c>
      <c r="L5" s="97" t="s">
        <v>1616</v>
      </c>
      <c r="M5" s="97" t="s">
        <v>1617</v>
      </c>
    </row>
    <row r="6" spans="1:13" ht="27" thickBot="1" x14ac:dyDescent="0.3">
      <c r="A6" s="133" t="s">
        <v>169</v>
      </c>
      <c r="B6" s="133" t="s">
        <v>170</v>
      </c>
      <c r="C6" s="82" t="s">
        <v>2363</v>
      </c>
      <c r="D6" s="96" t="s">
        <v>3091</v>
      </c>
      <c r="E6" s="96" t="s">
        <v>3092</v>
      </c>
      <c r="F6" s="96" t="s">
        <v>3093</v>
      </c>
      <c r="G6" s="96" t="s">
        <v>3094</v>
      </c>
      <c r="H6" s="96" t="s">
        <v>3095</v>
      </c>
      <c r="I6" s="96" t="s">
        <v>3096</v>
      </c>
      <c r="J6" s="96" t="s">
        <v>3097</v>
      </c>
      <c r="K6" s="96" t="s">
        <v>3098</v>
      </c>
      <c r="L6" s="96" t="s">
        <v>3099</v>
      </c>
      <c r="M6" s="96" t="s">
        <v>3100</v>
      </c>
    </row>
    <row r="7" spans="1:13" ht="27.6" thickTop="1" thickBot="1" x14ac:dyDescent="0.3">
      <c r="A7" s="133" t="s">
        <v>171</v>
      </c>
      <c r="B7" s="133" t="s">
        <v>172</v>
      </c>
      <c r="C7" s="82" t="s">
        <v>2497</v>
      </c>
      <c r="D7" s="96" t="s">
        <v>2498</v>
      </c>
      <c r="E7" s="96" t="s">
        <v>2499</v>
      </c>
      <c r="F7" s="82" t="s">
        <v>1449</v>
      </c>
      <c r="G7" s="82" t="s">
        <v>1449</v>
      </c>
      <c r="H7" s="82" t="s">
        <v>1449</v>
      </c>
      <c r="I7" s="82" t="s">
        <v>1449</v>
      </c>
      <c r="J7" s="82" t="s">
        <v>1449</v>
      </c>
      <c r="K7" s="82" t="s">
        <v>1449</v>
      </c>
      <c r="L7" s="82" t="s">
        <v>1449</v>
      </c>
      <c r="M7" s="82" t="s">
        <v>1449</v>
      </c>
    </row>
    <row r="8" spans="1:13" ht="27.6" thickTop="1" thickBot="1" x14ac:dyDescent="0.3">
      <c r="A8" s="133" t="s">
        <v>173</v>
      </c>
      <c r="B8" s="133" t="s">
        <v>174</v>
      </c>
      <c r="C8" s="82" t="s">
        <v>2500</v>
      </c>
      <c r="D8" s="96" t="s">
        <v>2501</v>
      </c>
      <c r="E8" s="96" t="s">
        <v>2502</v>
      </c>
      <c r="F8" s="96" t="s">
        <v>2502</v>
      </c>
      <c r="G8" s="96" t="s">
        <v>2502</v>
      </c>
      <c r="H8" s="96" t="s">
        <v>2503</v>
      </c>
      <c r="I8" s="82" t="s">
        <v>1449</v>
      </c>
      <c r="J8" s="82" t="s">
        <v>1449</v>
      </c>
      <c r="K8" s="82" t="s">
        <v>1449</v>
      </c>
      <c r="L8" s="82" t="s">
        <v>1449</v>
      </c>
      <c r="M8" s="82" t="s">
        <v>1449</v>
      </c>
    </row>
    <row r="9" spans="1:13" ht="27.6" thickTop="1" thickBot="1" x14ac:dyDescent="0.3">
      <c r="A9" s="133" t="s">
        <v>175</v>
      </c>
      <c r="B9" s="133" t="s">
        <v>176</v>
      </c>
      <c r="C9" s="82" t="s">
        <v>2364</v>
      </c>
      <c r="D9" s="96" t="s">
        <v>2365</v>
      </c>
      <c r="E9" s="96" t="s">
        <v>2365</v>
      </c>
      <c r="F9" s="96" t="s">
        <v>2366</v>
      </c>
      <c r="G9" s="96" t="s">
        <v>2365</v>
      </c>
      <c r="H9" s="96" t="s">
        <v>2365</v>
      </c>
      <c r="I9" s="96" t="s">
        <v>2365</v>
      </c>
      <c r="J9" s="96" t="s">
        <v>2365</v>
      </c>
      <c r="K9" s="96" t="s">
        <v>2365</v>
      </c>
      <c r="L9" s="96" t="s">
        <v>2365</v>
      </c>
      <c r="M9" s="82" t="s">
        <v>1449</v>
      </c>
    </row>
    <row r="10" spans="1:13" ht="27.6" thickTop="1" thickBot="1" x14ac:dyDescent="0.3">
      <c r="A10" s="133" t="s">
        <v>177</v>
      </c>
      <c r="B10" s="133" t="s">
        <v>178</v>
      </c>
      <c r="C10" s="82" t="s">
        <v>2367</v>
      </c>
      <c r="D10" s="82" t="s">
        <v>1449</v>
      </c>
      <c r="E10" s="82" t="s">
        <v>1449</v>
      </c>
      <c r="F10" s="96" t="s">
        <v>2368</v>
      </c>
      <c r="G10" s="96" t="s">
        <v>2369</v>
      </c>
      <c r="H10" s="96" t="s">
        <v>2370</v>
      </c>
      <c r="I10" s="82" t="s">
        <v>1449</v>
      </c>
      <c r="J10" s="82" t="s">
        <v>1449</v>
      </c>
      <c r="K10" s="82" t="s">
        <v>1449</v>
      </c>
      <c r="L10" s="82" t="s">
        <v>1449</v>
      </c>
      <c r="M10" s="82" t="s">
        <v>1449</v>
      </c>
    </row>
    <row r="11" spans="1:13" ht="27.6" thickTop="1" thickBot="1" x14ac:dyDescent="0.3">
      <c r="A11" s="133" t="s">
        <v>179</v>
      </c>
      <c r="B11" s="133" t="s">
        <v>180</v>
      </c>
      <c r="C11" s="82" t="s">
        <v>3086</v>
      </c>
      <c r="D11" s="82" t="s">
        <v>1449</v>
      </c>
      <c r="E11" s="82" t="s">
        <v>1449</v>
      </c>
      <c r="F11" s="82" t="s">
        <v>1449</v>
      </c>
      <c r="G11" s="82" t="s">
        <v>1449</v>
      </c>
      <c r="H11" s="82" t="s">
        <v>1449</v>
      </c>
      <c r="I11" s="96" t="s">
        <v>3087</v>
      </c>
      <c r="J11" s="96" t="s">
        <v>3087</v>
      </c>
      <c r="K11" s="96" t="s">
        <v>3087</v>
      </c>
      <c r="L11" s="96" t="s">
        <v>3088</v>
      </c>
      <c r="M11" s="82" t="s">
        <v>1449</v>
      </c>
    </row>
    <row r="12" spans="1:13" ht="27.6" thickTop="1" thickBot="1" x14ac:dyDescent="0.3">
      <c r="A12" s="133" t="s">
        <v>181</v>
      </c>
      <c r="B12" s="133" t="s">
        <v>182</v>
      </c>
      <c r="C12" s="82" t="s">
        <v>2371</v>
      </c>
      <c r="D12" s="82" t="s">
        <v>1449</v>
      </c>
      <c r="E12" s="82" t="s">
        <v>1449</v>
      </c>
      <c r="F12" s="82" t="s">
        <v>1449</v>
      </c>
      <c r="G12" s="82" t="s">
        <v>1449</v>
      </c>
      <c r="H12" s="82" t="s">
        <v>1449</v>
      </c>
      <c r="I12" s="82" t="s">
        <v>1449</v>
      </c>
      <c r="J12" s="96" t="s">
        <v>2372</v>
      </c>
      <c r="K12" s="96" t="s">
        <v>2373</v>
      </c>
      <c r="L12" s="96" t="s">
        <v>2374</v>
      </c>
      <c r="M12" s="82" t="s">
        <v>1449</v>
      </c>
    </row>
    <row r="13" spans="1:13" ht="27.6" thickTop="1" thickBot="1" x14ac:dyDescent="0.3">
      <c r="A13" s="133" t="s">
        <v>183</v>
      </c>
      <c r="B13" s="133" t="s">
        <v>184</v>
      </c>
      <c r="C13" s="82" t="s">
        <v>2504</v>
      </c>
      <c r="D13" s="82" t="s">
        <v>1449</v>
      </c>
      <c r="E13" s="82" t="s">
        <v>1449</v>
      </c>
      <c r="F13" s="82" t="s">
        <v>1449</v>
      </c>
      <c r="G13" s="82" t="s">
        <v>1449</v>
      </c>
      <c r="H13" s="82" t="s">
        <v>1449</v>
      </c>
      <c r="I13" s="82" t="s">
        <v>1449</v>
      </c>
      <c r="J13" s="96" t="s">
        <v>2505</v>
      </c>
      <c r="K13" s="96" t="s">
        <v>2506</v>
      </c>
      <c r="L13" s="96" t="s">
        <v>2505</v>
      </c>
      <c r="M13" s="82" t="s">
        <v>1449</v>
      </c>
    </row>
    <row r="14" spans="1:13" ht="27.6" thickTop="1" thickBot="1" x14ac:dyDescent="0.3">
      <c r="A14" s="133" t="s">
        <v>185</v>
      </c>
      <c r="B14" s="133" t="s">
        <v>186</v>
      </c>
      <c r="C14" s="82" t="s">
        <v>2507</v>
      </c>
      <c r="D14" s="82" t="s">
        <v>1449</v>
      </c>
      <c r="E14" s="82" t="s">
        <v>1449</v>
      </c>
      <c r="F14" s="82" t="s">
        <v>1449</v>
      </c>
      <c r="G14" s="82" t="s">
        <v>1449</v>
      </c>
      <c r="H14" s="96" t="s">
        <v>2508</v>
      </c>
      <c r="I14" s="96" t="s">
        <v>2508</v>
      </c>
      <c r="J14" s="96" t="s">
        <v>2508</v>
      </c>
      <c r="K14" s="96" t="s">
        <v>2509</v>
      </c>
      <c r="L14" s="82" t="s">
        <v>1449</v>
      </c>
      <c r="M14" s="82" t="s">
        <v>1449</v>
      </c>
    </row>
    <row r="15" spans="1:13" ht="27.6" thickTop="1" thickBot="1" x14ac:dyDescent="0.3">
      <c r="A15" s="133" t="s">
        <v>187</v>
      </c>
      <c r="B15" s="133" t="s">
        <v>188</v>
      </c>
      <c r="C15" s="82" t="s">
        <v>2375</v>
      </c>
      <c r="D15" s="82" t="s">
        <v>1449</v>
      </c>
      <c r="E15" s="82" t="s">
        <v>1449</v>
      </c>
      <c r="F15" s="82" t="s">
        <v>1449</v>
      </c>
      <c r="G15" s="82" t="s">
        <v>1449</v>
      </c>
      <c r="H15" s="96" t="s">
        <v>2376</v>
      </c>
      <c r="I15" s="96" t="s">
        <v>2376</v>
      </c>
      <c r="J15" s="96" t="s">
        <v>2377</v>
      </c>
      <c r="K15" s="96" t="s">
        <v>2377</v>
      </c>
      <c r="L15" s="96" t="s">
        <v>2377</v>
      </c>
      <c r="M15" s="96" t="s">
        <v>2377</v>
      </c>
    </row>
    <row r="16" spans="1:13" ht="27.6" thickTop="1" thickBot="1" x14ac:dyDescent="0.3">
      <c r="A16" s="133" t="s">
        <v>189</v>
      </c>
      <c r="B16" s="133" t="s">
        <v>190</v>
      </c>
      <c r="C16" s="82" t="s">
        <v>2510</v>
      </c>
      <c r="D16" s="82" t="s">
        <v>1449</v>
      </c>
      <c r="E16" s="82" t="s">
        <v>1449</v>
      </c>
      <c r="F16" s="82" t="s">
        <v>1449</v>
      </c>
      <c r="G16" s="82" t="s">
        <v>1449</v>
      </c>
      <c r="H16" s="82" t="s">
        <v>1449</v>
      </c>
      <c r="I16" s="96" t="s">
        <v>2511</v>
      </c>
      <c r="J16" s="82" t="s">
        <v>1449</v>
      </c>
      <c r="K16" s="96" t="s">
        <v>2512</v>
      </c>
      <c r="L16" s="96" t="s">
        <v>2513</v>
      </c>
      <c r="M16" s="82" t="s">
        <v>1449</v>
      </c>
    </row>
    <row r="17" spans="1:13" ht="27.6" thickTop="1" thickBot="1" x14ac:dyDescent="0.3">
      <c r="A17" s="133" t="s">
        <v>191</v>
      </c>
      <c r="B17" s="133" t="s">
        <v>192</v>
      </c>
      <c r="C17" s="82" t="s">
        <v>2378</v>
      </c>
      <c r="D17" s="82" t="s">
        <v>1449</v>
      </c>
      <c r="E17" s="82" t="s">
        <v>1449</v>
      </c>
      <c r="F17" s="82" t="s">
        <v>1449</v>
      </c>
      <c r="G17" s="82" t="s">
        <v>1449</v>
      </c>
      <c r="H17" s="82" t="s">
        <v>1449</v>
      </c>
      <c r="I17" s="96" t="s">
        <v>2379</v>
      </c>
      <c r="J17" s="96" t="s">
        <v>2379</v>
      </c>
      <c r="K17" s="96" t="s">
        <v>2379</v>
      </c>
      <c r="L17" s="96" t="s">
        <v>2380</v>
      </c>
      <c r="M17" s="82" t="s">
        <v>1449</v>
      </c>
    </row>
    <row r="18" spans="1:13" ht="27.6" thickTop="1" thickBot="1" x14ac:dyDescent="0.3">
      <c r="A18" s="133" t="s">
        <v>193</v>
      </c>
      <c r="B18" s="133" t="s">
        <v>194</v>
      </c>
      <c r="C18" s="82" t="s">
        <v>2514</v>
      </c>
      <c r="D18" s="82" t="s">
        <v>1449</v>
      </c>
      <c r="E18" s="82" t="s">
        <v>1449</v>
      </c>
      <c r="F18" s="82" t="s">
        <v>1449</v>
      </c>
      <c r="G18" s="82" t="s">
        <v>1449</v>
      </c>
      <c r="H18" s="82" t="s">
        <v>1449</v>
      </c>
      <c r="I18" s="96" t="s">
        <v>2515</v>
      </c>
      <c r="J18" s="96" t="s">
        <v>2515</v>
      </c>
      <c r="K18" s="96" t="s">
        <v>2515</v>
      </c>
      <c r="L18" s="96" t="s">
        <v>2516</v>
      </c>
      <c r="M18" s="82" t="s">
        <v>1449</v>
      </c>
    </row>
    <row r="19" spans="1:13" ht="27.6" thickTop="1" thickBot="1" x14ac:dyDescent="0.3">
      <c r="A19" s="133" t="s">
        <v>195</v>
      </c>
      <c r="B19" s="133" t="s">
        <v>196</v>
      </c>
      <c r="C19" s="82" t="s">
        <v>2517</v>
      </c>
      <c r="D19" s="82" t="s">
        <v>1449</v>
      </c>
      <c r="E19" s="82" t="s">
        <v>1449</v>
      </c>
      <c r="F19" s="82" t="s">
        <v>1449</v>
      </c>
      <c r="G19" s="82" t="s">
        <v>1449</v>
      </c>
      <c r="H19" s="82" t="s">
        <v>1449</v>
      </c>
      <c r="I19" s="82" t="s">
        <v>1449</v>
      </c>
      <c r="J19" s="96" t="s">
        <v>2518</v>
      </c>
      <c r="K19" s="96" t="s">
        <v>2518</v>
      </c>
      <c r="L19" s="96" t="s">
        <v>2518</v>
      </c>
      <c r="M19" s="96" t="s">
        <v>2519</v>
      </c>
    </row>
    <row r="20" spans="1:13" ht="27.6" thickTop="1" thickBot="1" x14ac:dyDescent="0.3">
      <c r="A20" s="133" t="s">
        <v>197</v>
      </c>
      <c r="B20" s="133" t="s">
        <v>198</v>
      </c>
      <c r="C20" s="82" t="s">
        <v>2520</v>
      </c>
      <c r="D20" s="82" t="s">
        <v>1449</v>
      </c>
      <c r="E20" s="82" t="s">
        <v>1449</v>
      </c>
      <c r="F20" s="82" t="s">
        <v>1449</v>
      </c>
      <c r="G20" s="82" t="s">
        <v>1449</v>
      </c>
      <c r="H20" s="82" t="s">
        <v>1449</v>
      </c>
      <c r="I20" s="82" t="s">
        <v>1449</v>
      </c>
      <c r="J20" s="82" t="s">
        <v>1449</v>
      </c>
      <c r="K20" s="96" t="s">
        <v>2521</v>
      </c>
      <c r="L20" s="96" t="s">
        <v>2521</v>
      </c>
      <c r="M20" s="96" t="s">
        <v>2522</v>
      </c>
    </row>
    <row r="21" spans="1:13" ht="27.6" thickTop="1" thickBot="1" x14ac:dyDescent="0.3">
      <c r="A21" s="133" t="s">
        <v>199</v>
      </c>
      <c r="B21" s="133" t="s">
        <v>200</v>
      </c>
      <c r="C21" s="82" t="s">
        <v>3089</v>
      </c>
      <c r="D21" s="82" t="s">
        <v>1449</v>
      </c>
      <c r="E21" s="82" t="s">
        <v>1449</v>
      </c>
      <c r="F21" s="82" t="s">
        <v>1449</v>
      </c>
      <c r="G21" s="82" t="s">
        <v>1449</v>
      </c>
      <c r="H21" s="82" t="s">
        <v>1449</v>
      </c>
      <c r="I21" s="96" t="s">
        <v>3090</v>
      </c>
      <c r="J21" s="96" t="s">
        <v>3090</v>
      </c>
      <c r="K21" s="96" t="s">
        <v>3090</v>
      </c>
      <c r="L21" s="96" t="s">
        <v>3090</v>
      </c>
      <c r="M21" s="96" t="s">
        <v>3090</v>
      </c>
    </row>
    <row r="22" spans="1:13" ht="27.6" thickTop="1" thickBot="1" x14ac:dyDescent="0.3">
      <c r="A22" s="133" t="s">
        <v>201</v>
      </c>
      <c r="B22" s="133" t="s">
        <v>202</v>
      </c>
      <c r="C22" s="82" t="s">
        <v>2888</v>
      </c>
      <c r="D22" s="96" t="s">
        <v>2889</v>
      </c>
      <c r="E22" s="96" t="s">
        <v>2890</v>
      </c>
      <c r="F22" s="96" t="s">
        <v>2890</v>
      </c>
      <c r="G22" s="96" t="s">
        <v>2890</v>
      </c>
      <c r="H22" s="82" t="s">
        <v>1449</v>
      </c>
      <c r="I22" s="82" t="s">
        <v>1449</v>
      </c>
      <c r="J22" s="82" t="s">
        <v>1449</v>
      </c>
      <c r="K22" s="82" t="s">
        <v>1449</v>
      </c>
      <c r="L22" s="96" t="s">
        <v>2890</v>
      </c>
      <c r="M22" s="96" t="s">
        <v>2889</v>
      </c>
    </row>
    <row r="23" spans="1:13" ht="27.6" thickTop="1" thickBot="1" x14ac:dyDescent="0.3">
      <c r="A23" s="133" t="s">
        <v>203</v>
      </c>
      <c r="B23" s="133" t="s">
        <v>204</v>
      </c>
      <c r="C23" s="82" t="s">
        <v>2523</v>
      </c>
      <c r="D23" s="96" t="s">
        <v>2524</v>
      </c>
      <c r="E23" s="82" t="s">
        <v>1449</v>
      </c>
      <c r="F23" s="82" t="s">
        <v>1449</v>
      </c>
      <c r="G23" s="82" t="s">
        <v>1449</v>
      </c>
      <c r="H23" s="82" t="s">
        <v>1449</v>
      </c>
      <c r="I23" s="82" t="s">
        <v>1449</v>
      </c>
      <c r="J23" s="96" t="s">
        <v>2525</v>
      </c>
      <c r="K23" s="82" t="s">
        <v>1449</v>
      </c>
      <c r="L23" s="96" t="s">
        <v>2524</v>
      </c>
      <c r="M23" s="96" t="s">
        <v>2525</v>
      </c>
    </row>
    <row r="24" spans="1:13" ht="14.4" thickTop="1" x14ac:dyDescent="0.25">
      <c r="A24" s="142" t="s">
        <v>1618</v>
      </c>
      <c r="B24" s="142"/>
      <c r="C24" s="129"/>
      <c r="D24" s="231">
        <v>4.2700000000000002E-2</v>
      </c>
      <c r="E24" s="231">
        <v>3.5400000000000001E-2</v>
      </c>
      <c r="F24" s="231">
        <v>0.1545</v>
      </c>
      <c r="G24" s="231">
        <v>9.1700000000000004E-2</v>
      </c>
      <c r="H24" s="231">
        <v>5.4899999999999997E-2</v>
      </c>
      <c r="I24" s="231">
        <v>0.1128</v>
      </c>
      <c r="J24" s="231">
        <v>0.12740000000000001</v>
      </c>
      <c r="K24" s="231">
        <v>0.19750000000000001</v>
      </c>
      <c r="L24" s="231">
        <v>0.124</v>
      </c>
      <c r="M24" s="231">
        <v>5.91E-2</v>
      </c>
    </row>
    <row r="25" spans="1:13" x14ac:dyDescent="0.25">
      <c r="A25" s="142" t="s">
        <v>1619</v>
      </c>
      <c r="B25" s="142"/>
      <c r="C25" s="129"/>
      <c r="D25" s="130">
        <v>155672.79999999999</v>
      </c>
      <c r="E25" s="130">
        <v>129091.33</v>
      </c>
      <c r="F25" s="130">
        <v>562890.85</v>
      </c>
      <c r="G25" s="130">
        <v>334077.49</v>
      </c>
      <c r="H25" s="130">
        <v>200172.02</v>
      </c>
      <c r="I25" s="130">
        <v>411183.42</v>
      </c>
      <c r="J25" s="130">
        <v>464177.12</v>
      </c>
      <c r="K25" s="130">
        <v>719601.15</v>
      </c>
      <c r="L25" s="130">
        <v>451967.97</v>
      </c>
      <c r="M25" s="130">
        <v>215250.59</v>
      </c>
    </row>
    <row r="26" spans="1:13" x14ac:dyDescent="0.25">
      <c r="A26" s="142" t="s">
        <v>1620</v>
      </c>
      <c r="B26" s="142"/>
      <c r="C26" s="129"/>
      <c r="D26" s="231">
        <v>4.2700000000000002E-2</v>
      </c>
      <c r="E26" s="231">
        <v>7.8100000000000003E-2</v>
      </c>
      <c r="F26" s="231">
        <v>0.2326</v>
      </c>
      <c r="G26" s="231">
        <v>0.32429999999999998</v>
      </c>
      <c r="H26" s="231">
        <v>0.37919999999999998</v>
      </c>
      <c r="I26" s="231">
        <v>0.49209999999999998</v>
      </c>
      <c r="J26" s="231">
        <v>0.61939999999999995</v>
      </c>
      <c r="K26" s="231">
        <v>0.81689999999999996</v>
      </c>
      <c r="L26" s="231">
        <v>0.94089999999999996</v>
      </c>
      <c r="M26" s="231">
        <v>1</v>
      </c>
    </row>
    <row r="27" spans="1:13" x14ac:dyDescent="0.25">
      <c r="A27" s="142" t="s">
        <v>1621</v>
      </c>
      <c r="B27" s="142"/>
      <c r="C27" s="129"/>
      <c r="D27" s="130">
        <v>155672.79999999999</v>
      </c>
      <c r="E27" s="130">
        <v>284764.13</v>
      </c>
      <c r="F27" s="130">
        <v>847654.98</v>
      </c>
      <c r="G27" s="130">
        <v>1181732.47</v>
      </c>
      <c r="H27" s="130">
        <v>1381904.49</v>
      </c>
      <c r="I27" s="130">
        <v>1793087.9</v>
      </c>
      <c r="J27" s="130">
        <v>2257265.02</v>
      </c>
      <c r="K27" s="130">
        <v>2976866.17</v>
      </c>
      <c r="L27" s="130">
        <v>3428834.13</v>
      </c>
      <c r="M27" s="130">
        <v>3644084.73</v>
      </c>
    </row>
    <row r="28" spans="1:13" x14ac:dyDescent="0.25">
      <c r="A28" s="155" t="s">
        <v>2404</v>
      </c>
      <c r="B28" s="155"/>
      <c r="C28" s="155"/>
      <c r="D28" s="155"/>
      <c r="E28" s="155"/>
      <c r="F28" s="155"/>
      <c r="G28" s="155"/>
      <c r="H28" s="155"/>
      <c r="I28" s="155"/>
      <c r="J28" s="155"/>
      <c r="K28" s="155"/>
      <c r="L28" s="155"/>
      <c r="M28" s="155"/>
    </row>
    <row r="29" spans="1:13" x14ac:dyDescent="0.25">
      <c r="A29" s="155"/>
      <c r="B29" s="155"/>
      <c r="C29" s="155"/>
      <c r="D29" s="155"/>
      <c r="E29" s="155"/>
      <c r="F29" s="155"/>
      <c r="G29" s="155"/>
      <c r="H29" s="155"/>
      <c r="I29" s="155"/>
      <c r="J29" s="155"/>
      <c r="K29" s="155"/>
      <c r="L29" s="155"/>
      <c r="M29" s="155"/>
    </row>
    <row r="30" spans="1:13" ht="14.25" customHeight="1" x14ac:dyDescent="0.25">
      <c r="A30" s="155"/>
      <c r="B30" s="155"/>
      <c r="C30" s="155"/>
      <c r="D30" s="155"/>
      <c r="E30" s="155"/>
      <c r="F30" s="155"/>
      <c r="G30" s="155"/>
      <c r="H30" s="155"/>
      <c r="I30" s="155"/>
      <c r="J30" s="155"/>
      <c r="K30" s="155"/>
      <c r="L30" s="155"/>
      <c r="M30" s="155"/>
    </row>
    <row r="31" spans="1:13" x14ac:dyDescent="0.25">
      <c r="A31" s="155"/>
      <c r="B31" s="155"/>
      <c r="C31" s="155"/>
      <c r="D31" s="155"/>
      <c r="E31" s="155"/>
      <c r="F31" s="155"/>
      <c r="G31" s="155"/>
      <c r="H31" s="155"/>
      <c r="I31" s="155"/>
      <c r="J31" s="155"/>
      <c r="K31" s="155"/>
      <c r="L31" s="155"/>
      <c r="M31" s="155"/>
    </row>
    <row r="32" spans="1:13" x14ac:dyDescent="0.25">
      <c r="A32" s="155"/>
      <c r="B32" s="155"/>
      <c r="C32" s="155"/>
      <c r="D32" s="155"/>
      <c r="E32" s="155"/>
      <c r="F32" s="155"/>
      <c r="G32" s="155"/>
      <c r="H32" s="155"/>
      <c r="I32" s="155"/>
      <c r="J32" s="155"/>
      <c r="K32" s="155"/>
      <c r="L32" s="155"/>
      <c r="M32" s="155"/>
    </row>
  </sheetData>
  <mergeCells count="12">
    <mergeCell ref="A28:M32"/>
    <mergeCell ref="D2:E2"/>
    <mergeCell ref="F2:G2"/>
    <mergeCell ref="A26:B26"/>
    <mergeCell ref="A27:B27"/>
    <mergeCell ref="D3:E3"/>
    <mergeCell ref="F3:G3"/>
    <mergeCell ref="A4:G4"/>
    <mergeCell ref="A24:B24"/>
    <mergeCell ref="A25:B25"/>
    <mergeCell ref="F1:G1"/>
    <mergeCell ref="D1:E1"/>
  </mergeCells>
  <pageMargins left="0.5" right="0.5" top="1" bottom="1" header="0.5" footer="0.5"/>
  <pageSetup paperSize="8" scale="60"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zoomScale="60" zoomScaleNormal="80" workbookViewId="0">
      <selection activeCell="H33" sqref="H33:I33"/>
    </sheetView>
  </sheetViews>
  <sheetFormatPr defaultRowHeight="14.4" x14ac:dyDescent="0.3"/>
  <cols>
    <col min="1" max="1" width="31" style="51" customWidth="1"/>
    <col min="2" max="2" width="10.09765625" style="51" customWidth="1"/>
    <col min="3" max="3" width="8.3984375" style="51" customWidth="1"/>
    <col min="4" max="4" width="10.5" style="51" customWidth="1"/>
    <col min="5" max="5" width="8.69921875" style="51" customWidth="1"/>
    <col min="6" max="6" width="10.5" style="51" customWidth="1"/>
    <col min="7" max="7" width="9" style="51" customWidth="1"/>
    <col min="8" max="8" width="10.59765625" style="51" customWidth="1"/>
    <col min="9" max="9" width="10.8984375" style="52" customWidth="1"/>
    <col min="10" max="12" width="8" style="51" hidden="1" customWidth="1"/>
    <col min="13" max="20" width="8" style="51" customWidth="1"/>
    <col min="21" max="21" width="8.69921875" style="51"/>
    <col min="22" max="36" width="0" style="51" hidden="1" customWidth="1"/>
    <col min="37" max="255" width="8.69921875" style="51"/>
    <col min="256" max="256" width="1.69921875" style="51" customWidth="1"/>
    <col min="257" max="257" width="31" style="51" customWidth="1"/>
    <col min="258" max="258" width="10.09765625" style="51" customWidth="1"/>
    <col min="259" max="259" width="8.3984375" style="51" customWidth="1"/>
    <col min="260" max="260" width="10.5" style="51" customWidth="1"/>
    <col min="261" max="261" width="8.69921875" style="51" customWidth="1"/>
    <col min="262" max="262" width="10.5" style="51" customWidth="1"/>
    <col min="263" max="263" width="9" style="51" customWidth="1"/>
    <col min="264" max="264" width="10.59765625" style="51" customWidth="1"/>
    <col min="265" max="265" width="10.8984375" style="51" customWidth="1"/>
    <col min="266" max="268" width="0" style="51" hidden="1" customWidth="1"/>
    <col min="269" max="276" width="8" style="51" customWidth="1"/>
    <col min="277" max="277" width="8.69921875" style="51"/>
    <col min="278" max="292" width="0" style="51" hidden="1" customWidth="1"/>
    <col min="293" max="511" width="8.69921875" style="51"/>
    <col min="512" max="512" width="1.69921875" style="51" customWidth="1"/>
    <col min="513" max="513" width="31" style="51" customWidth="1"/>
    <col min="514" max="514" width="10.09765625" style="51" customWidth="1"/>
    <col min="515" max="515" width="8.3984375" style="51" customWidth="1"/>
    <col min="516" max="516" width="10.5" style="51" customWidth="1"/>
    <col min="517" max="517" width="8.69921875" style="51" customWidth="1"/>
    <col min="518" max="518" width="10.5" style="51" customWidth="1"/>
    <col min="519" max="519" width="9" style="51" customWidth="1"/>
    <col min="520" max="520" width="10.59765625" style="51" customWidth="1"/>
    <col min="521" max="521" width="10.8984375" style="51" customWidth="1"/>
    <col min="522" max="524" width="0" style="51" hidden="1" customWidth="1"/>
    <col min="525" max="532" width="8" style="51" customWidth="1"/>
    <col min="533" max="533" width="8.69921875" style="51"/>
    <col min="534" max="548" width="0" style="51" hidden="1" customWidth="1"/>
    <col min="549" max="767" width="8.69921875" style="51"/>
    <col min="768" max="768" width="1.69921875" style="51" customWidth="1"/>
    <col min="769" max="769" width="31" style="51" customWidth="1"/>
    <col min="770" max="770" width="10.09765625" style="51" customWidth="1"/>
    <col min="771" max="771" width="8.3984375" style="51" customWidth="1"/>
    <col min="772" max="772" width="10.5" style="51" customWidth="1"/>
    <col min="773" max="773" width="8.69921875" style="51" customWidth="1"/>
    <col min="774" max="774" width="10.5" style="51" customWidth="1"/>
    <col min="775" max="775" width="9" style="51" customWidth="1"/>
    <col min="776" max="776" width="10.59765625" style="51" customWidth="1"/>
    <col min="777" max="777" width="10.8984375" style="51" customWidth="1"/>
    <col min="778" max="780" width="0" style="51" hidden="1" customWidth="1"/>
    <col min="781" max="788" width="8" style="51" customWidth="1"/>
    <col min="789" max="789" width="8.69921875" style="51"/>
    <col min="790" max="804" width="0" style="51" hidden="1" customWidth="1"/>
    <col min="805" max="1023" width="8.69921875" style="51"/>
    <col min="1024" max="1024" width="1.69921875" style="51" customWidth="1"/>
    <col min="1025" max="1025" width="31" style="51" customWidth="1"/>
    <col min="1026" max="1026" width="10.09765625" style="51" customWidth="1"/>
    <col min="1027" max="1027" width="8.3984375" style="51" customWidth="1"/>
    <col min="1028" max="1028" width="10.5" style="51" customWidth="1"/>
    <col min="1029" max="1029" width="8.69921875" style="51" customWidth="1"/>
    <col min="1030" max="1030" width="10.5" style="51" customWidth="1"/>
    <col min="1031" max="1031" width="9" style="51" customWidth="1"/>
    <col min="1032" max="1032" width="10.59765625" style="51" customWidth="1"/>
    <col min="1033" max="1033" width="10.8984375" style="51" customWidth="1"/>
    <col min="1034" max="1036" width="0" style="51" hidden="1" customWidth="1"/>
    <col min="1037" max="1044" width="8" style="51" customWidth="1"/>
    <col min="1045" max="1045" width="8.69921875" style="51"/>
    <col min="1046" max="1060" width="0" style="51" hidden="1" customWidth="1"/>
    <col min="1061" max="1279" width="8.69921875" style="51"/>
    <col min="1280" max="1280" width="1.69921875" style="51" customWidth="1"/>
    <col min="1281" max="1281" width="31" style="51" customWidth="1"/>
    <col min="1282" max="1282" width="10.09765625" style="51" customWidth="1"/>
    <col min="1283" max="1283" width="8.3984375" style="51" customWidth="1"/>
    <col min="1284" max="1284" width="10.5" style="51" customWidth="1"/>
    <col min="1285" max="1285" width="8.69921875" style="51" customWidth="1"/>
    <col min="1286" max="1286" width="10.5" style="51" customWidth="1"/>
    <col min="1287" max="1287" width="9" style="51" customWidth="1"/>
    <col min="1288" max="1288" width="10.59765625" style="51" customWidth="1"/>
    <col min="1289" max="1289" width="10.8984375" style="51" customWidth="1"/>
    <col min="1290" max="1292" width="0" style="51" hidden="1" customWidth="1"/>
    <col min="1293" max="1300" width="8" style="51" customWidth="1"/>
    <col min="1301" max="1301" width="8.69921875" style="51"/>
    <col min="1302" max="1316" width="0" style="51" hidden="1" customWidth="1"/>
    <col min="1317" max="1535" width="8.69921875" style="51"/>
    <col min="1536" max="1536" width="1.69921875" style="51" customWidth="1"/>
    <col min="1537" max="1537" width="31" style="51" customWidth="1"/>
    <col min="1538" max="1538" width="10.09765625" style="51" customWidth="1"/>
    <col min="1539" max="1539" width="8.3984375" style="51" customWidth="1"/>
    <col min="1540" max="1540" width="10.5" style="51" customWidth="1"/>
    <col min="1541" max="1541" width="8.69921875" style="51" customWidth="1"/>
    <col min="1542" max="1542" width="10.5" style="51" customWidth="1"/>
    <col min="1543" max="1543" width="9" style="51" customWidth="1"/>
    <col min="1544" max="1544" width="10.59765625" style="51" customWidth="1"/>
    <col min="1545" max="1545" width="10.8984375" style="51" customWidth="1"/>
    <col min="1546" max="1548" width="0" style="51" hidden="1" customWidth="1"/>
    <col min="1549" max="1556" width="8" style="51" customWidth="1"/>
    <col min="1557" max="1557" width="8.69921875" style="51"/>
    <col min="1558" max="1572" width="0" style="51" hidden="1" customWidth="1"/>
    <col min="1573" max="1791" width="8.69921875" style="51"/>
    <col min="1792" max="1792" width="1.69921875" style="51" customWidth="1"/>
    <col min="1793" max="1793" width="31" style="51" customWidth="1"/>
    <col min="1794" max="1794" width="10.09765625" style="51" customWidth="1"/>
    <col min="1795" max="1795" width="8.3984375" style="51" customWidth="1"/>
    <col min="1796" max="1796" width="10.5" style="51" customWidth="1"/>
    <col min="1797" max="1797" width="8.69921875" style="51" customWidth="1"/>
    <col min="1798" max="1798" width="10.5" style="51" customWidth="1"/>
    <col min="1799" max="1799" width="9" style="51" customWidth="1"/>
    <col min="1800" max="1800" width="10.59765625" style="51" customWidth="1"/>
    <col min="1801" max="1801" width="10.8984375" style="51" customWidth="1"/>
    <col min="1802" max="1804" width="0" style="51" hidden="1" customWidth="1"/>
    <col min="1805" max="1812" width="8" style="51" customWidth="1"/>
    <col min="1813" max="1813" width="8.69921875" style="51"/>
    <col min="1814" max="1828" width="0" style="51" hidden="1" customWidth="1"/>
    <col min="1829" max="2047" width="8.69921875" style="51"/>
    <col min="2048" max="2048" width="1.69921875" style="51" customWidth="1"/>
    <col min="2049" max="2049" width="31" style="51" customWidth="1"/>
    <col min="2050" max="2050" width="10.09765625" style="51" customWidth="1"/>
    <col min="2051" max="2051" width="8.3984375" style="51" customWidth="1"/>
    <col min="2052" max="2052" width="10.5" style="51" customWidth="1"/>
    <col min="2053" max="2053" width="8.69921875" style="51" customWidth="1"/>
    <col min="2054" max="2054" width="10.5" style="51" customWidth="1"/>
    <col min="2055" max="2055" width="9" style="51" customWidth="1"/>
    <col min="2056" max="2056" width="10.59765625" style="51" customWidth="1"/>
    <col min="2057" max="2057" width="10.8984375" style="51" customWidth="1"/>
    <col min="2058" max="2060" width="0" style="51" hidden="1" customWidth="1"/>
    <col min="2061" max="2068" width="8" style="51" customWidth="1"/>
    <col min="2069" max="2069" width="8.69921875" style="51"/>
    <col min="2070" max="2084" width="0" style="51" hidden="1" customWidth="1"/>
    <col min="2085" max="2303" width="8.69921875" style="51"/>
    <col min="2304" max="2304" width="1.69921875" style="51" customWidth="1"/>
    <col min="2305" max="2305" width="31" style="51" customWidth="1"/>
    <col min="2306" max="2306" width="10.09765625" style="51" customWidth="1"/>
    <col min="2307" max="2307" width="8.3984375" style="51" customWidth="1"/>
    <col min="2308" max="2308" width="10.5" style="51" customWidth="1"/>
    <col min="2309" max="2309" width="8.69921875" style="51" customWidth="1"/>
    <col min="2310" max="2310" width="10.5" style="51" customWidth="1"/>
    <col min="2311" max="2311" width="9" style="51" customWidth="1"/>
    <col min="2312" max="2312" width="10.59765625" style="51" customWidth="1"/>
    <col min="2313" max="2313" width="10.8984375" style="51" customWidth="1"/>
    <col min="2314" max="2316" width="0" style="51" hidden="1" customWidth="1"/>
    <col min="2317" max="2324" width="8" style="51" customWidth="1"/>
    <col min="2325" max="2325" width="8.69921875" style="51"/>
    <col min="2326" max="2340" width="0" style="51" hidden="1" customWidth="1"/>
    <col min="2341" max="2559" width="8.69921875" style="51"/>
    <col min="2560" max="2560" width="1.69921875" style="51" customWidth="1"/>
    <col min="2561" max="2561" width="31" style="51" customWidth="1"/>
    <col min="2562" max="2562" width="10.09765625" style="51" customWidth="1"/>
    <col min="2563" max="2563" width="8.3984375" style="51" customWidth="1"/>
    <col min="2564" max="2564" width="10.5" style="51" customWidth="1"/>
    <col min="2565" max="2565" width="8.69921875" style="51" customWidth="1"/>
    <col min="2566" max="2566" width="10.5" style="51" customWidth="1"/>
    <col min="2567" max="2567" width="9" style="51" customWidth="1"/>
    <col min="2568" max="2568" width="10.59765625" style="51" customWidth="1"/>
    <col min="2569" max="2569" width="10.8984375" style="51" customWidth="1"/>
    <col min="2570" max="2572" width="0" style="51" hidden="1" customWidth="1"/>
    <col min="2573" max="2580" width="8" style="51" customWidth="1"/>
    <col min="2581" max="2581" width="8.69921875" style="51"/>
    <col min="2582" max="2596" width="0" style="51" hidden="1" customWidth="1"/>
    <col min="2597" max="2815" width="8.69921875" style="51"/>
    <col min="2816" max="2816" width="1.69921875" style="51" customWidth="1"/>
    <col min="2817" max="2817" width="31" style="51" customWidth="1"/>
    <col min="2818" max="2818" width="10.09765625" style="51" customWidth="1"/>
    <col min="2819" max="2819" width="8.3984375" style="51" customWidth="1"/>
    <col min="2820" max="2820" width="10.5" style="51" customWidth="1"/>
    <col min="2821" max="2821" width="8.69921875" style="51" customWidth="1"/>
    <col min="2822" max="2822" width="10.5" style="51" customWidth="1"/>
    <col min="2823" max="2823" width="9" style="51" customWidth="1"/>
    <col min="2824" max="2824" width="10.59765625" style="51" customWidth="1"/>
    <col min="2825" max="2825" width="10.8984375" style="51" customWidth="1"/>
    <col min="2826" max="2828" width="0" style="51" hidden="1" customWidth="1"/>
    <col min="2829" max="2836" width="8" style="51" customWidth="1"/>
    <col min="2837" max="2837" width="8.69921875" style="51"/>
    <col min="2838" max="2852" width="0" style="51" hidden="1" customWidth="1"/>
    <col min="2853" max="3071" width="8.69921875" style="51"/>
    <col min="3072" max="3072" width="1.69921875" style="51" customWidth="1"/>
    <col min="3073" max="3073" width="31" style="51" customWidth="1"/>
    <col min="3074" max="3074" width="10.09765625" style="51" customWidth="1"/>
    <col min="3075" max="3075" width="8.3984375" style="51" customWidth="1"/>
    <col min="3076" max="3076" width="10.5" style="51" customWidth="1"/>
    <col min="3077" max="3077" width="8.69921875" style="51" customWidth="1"/>
    <col min="3078" max="3078" width="10.5" style="51" customWidth="1"/>
    <col min="3079" max="3079" width="9" style="51" customWidth="1"/>
    <col min="3080" max="3080" width="10.59765625" style="51" customWidth="1"/>
    <col min="3081" max="3081" width="10.8984375" style="51" customWidth="1"/>
    <col min="3082" max="3084" width="0" style="51" hidden="1" customWidth="1"/>
    <col min="3085" max="3092" width="8" style="51" customWidth="1"/>
    <col min="3093" max="3093" width="8.69921875" style="51"/>
    <col min="3094" max="3108" width="0" style="51" hidden="1" customWidth="1"/>
    <col min="3109" max="3327" width="8.69921875" style="51"/>
    <col min="3328" max="3328" width="1.69921875" style="51" customWidth="1"/>
    <col min="3329" max="3329" width="31" style="51" customWidth="1"/>
    <col min="3330" max="3330" width="10.09765625" style="51" customWidth="1"/>
    <col min="3331" max="3331" width="8.3984375" style="51" customWidth="1"/>
    <col min="3332" max="3332" width="10.5" style="51" customWidth="1"/>
    <col min="3333" max="3333" width="8.69921875" style="51" customWidth="1"/>
    <col min="3334" max="3334" width="10.5" style="51" customWidth="1"/>
    <col min="3335" max="3335" width="9" style="51" customWidth="1"/>
    <col min="3336" max="3336" width="10.59765625" style="51" customWidth="1"/>
    <col min="3337" max="3337" width="10.8984375" style="51" customWidth="1"/>
    <col min="3338" max="3340" width="0" style="51" hidden="1" customWidth="1"/>
    <col min="3341" max="3348" width="8" style="51" customWidth="1"/>
    <col min="3349" max="3349" width="8.69921875" style="51"/>
    <col min="3350" max="3364" width="0" style="51" hidden="1" customWidth="1"/>
    <col min="3365" max="3583" width="8.69921875" style="51"/>
    <col min="3584" max="3584" width="1.69921875" style="51" customWidth="1"/>
    <col min="3585" max="3585" width="31" style="51" customWidth="1"/>
    <col min="3586" max="3586" width="10.09765625" style="51" customWidth="1"/>
    <col min="3587" max="3587" width="8.3984375" style="51" customWidth="1"/>
    <col min="3588" max="3588" width="10.5" style="51" customWidth="1"/>
    <col min="3589" max="3589" width="8.69921875" style="51" customWidth="1"/>
    <col min="3590" max="3590" width="10.5" style="51" customWidth="1"/>
    <col min="3591" max="3591" width="9" style="51" customWidth="1"/>
    <col min="3592" max="3592" width="10.59765625" style="51" customWidth="1"/>
    <col min="3593" max="3593" width="10.8984375" style="51" customWidth="1"/>
    <col min="3594" max="3596" width="0" style="51" hidden="1" customWidth="1"/>
    <col min="3597" max="3604" width="8" style="51" customWidth="1"/>
    <col min="3605" max="3605" width="8.69921875" style="51"/>
    <col min="3606" max="3620" width="0" style="51" hidden="1" customWidth="1"/>
    <col min="3621" max="3839" width="8.69921875" style="51"/>
    <col min="3840" max="3840" width="1.69921875" style="51" customWidth="1"/>
    <col min="3841" max="3841" width="31" style="51" customWidth="1"/>
    <col min="3842" max="3842" width="10.09765625" style="51" customWidth="1"/>
    <col min="3843" max="3843" width="8.3984375" style="51" customWidth="1"/>
    <col min="3844" max="3844" width="10.5" style="51" customWidth="1"/>
    <col min="3845" max="3845" width="8.69921875" style="51" customWidth="1"/>
    <col min="3846" max="3846" width="10.5" style="51" customWidth="1"/>
    <col min="3847" max="3847" width="9" style="51" customWidth="1"/>
    <col min="3848" max="3848" width="10.59765625" style="51" customWidth="1"/>
    <col min="3849" max="3849" width="10.8984375" style="51" customWidth="1"/>
    <col min="3850" max="3852" width="0" style="51" hidden="1" customWidth="1"/>
    <col min="3853" max="3860" width="8" style="51" customWidth="1"/>
    <col min="3861" max="3861" width="8.69921875" style="51"/>
    <col min="3862" max="3876" width="0" style="51" hidden="1" customWidth="1"/>
    <col min="3877" max="4095" width="8.69921875" style="51"/>
    <col min="4096" max="4096" width="1.69921875" style="51" customWidth="1"/>
    <col min="4097" max="4097" width="31" style="51" customWidth="1"/>
    <col min="4098" max="4098" width="10.09765625" style="51" customWidth="1"/>
    <col min="4099" max="4099" width="8.3984375" style="51" customWidth="1"/>
    <col min="4100" max="4100" width="10.5" style="51" customWidth="1"/>
    <col min="4101" max="4101" width="8.69921875" style="51" customWidth="1"/>
    <col min="4102" max="4102" width="10.5" style="51" customWidth="1"/>
    <col min="4103" max="4103" width="9" style="51" customWidth="1"/>
    <col min="4104" max="4104" width="10.59765625" style="51" customWidth="1"/>
    <col min="4105" max="4105" width="10.8984375" style="51" customWidth="1"/>
    <col min="4106" max="4108" width="0" style="51" hidden="1" customWidth="1"/>
    <col min="4109" max="4116" width="8" style="51" customWidth="1"/>
    <col min="4117" max="4117" width="8.69921875" style="51"/>
    <col min="4118" max="4132" width="0" style="51" hidden="1" customWidth="1"/>
    <col min="4133" max="4351" width="8.69921875" style="51"/>
    <col min="4352" max="4352" width="1.69921875" style="51" customWidth="1"/>
    <col min="4353" max="4353" width="31" style="51" customWidth="1"/>
    <col min="4354" max="4354" width="10.09765625" style="51" customWidth="1"/>
    <col min="4355" max="4355" width="8.3984375" style="51" customWidth="1"/>
    <col min="4356" max="4356" width="10.5" style="51" customWidth="1"/>
    <col min="4357" max="4357" width="8.69921875" style="51" customWidth="1"/>
    <col min="4358" max="4358" width="10.5" style="51" customWidth="1"/>
    <col min="4359" max="4359" width="9" style="51" customWidth="1"/>
    <col min="4360" max="4360" width="10.59765625" style="51" customWidth="1"/>
    <col min="4361" max="4361" width="10.8984375" style="51" customWidth="1"/>
    <col min="4362" max="4364" width="0" style="51" hidden="1" customWidth="1"/>
    <col min="4365" max="4372" width="8" style="51" customWidth="1"/>
    <col min="4373" max="4373" width="8.69921875" style="51"/>
    <col min="4374" max="4388" width="0" style="51" hidden="1" customWidth="1"/>
    <col min="4389" max="4607" width="8.69921875" style="51"/>
    <col min="4608" max="4608" width="1.69921875" style="51" customWidth="1"/>
    <col min="4609" max="4609" width="31" style="51" customWidth="1"/>
    <col min="4610" max="4610" width="10.09765625" style="51" customWidth="1"/>
    <col min="4611" max="4611" width="8.3984375" style="51" customWidth="1"/>
    <col min="4612" max="4612" width="10.5" style="51" customWidth="1"/>
    <col min="4613" max="4613" width="8.69921875" style="51" customWidth="1"/>
    <col min="4614" max="4614" width="10.5" style="51" customWidth="1"/>
    <col min="4615" max="4615" width="9" style="51" customWidth="1"/>
    <col min="4616" max="4616" width="10.59765625" style="51" customWidth="1"/>
    <col min="4617" max="4617" width="10.8984375" style="51" customWidth="1"/>
    <col min="4618" max="4620" width="0" style="51" hidden="1" customWidth="1"/>
    <col min="4621" max="4628" width="8" style="51" customWidth="1"/>
    <col min="4629" max="4629" width="8.69921875" style="51"/>
    <col min="4630" max="4644" width="0" style="51" hidden="1" customWidth="1"/>
    <col min="4645" max="4863" width="8.69921875" style="51"/>
    <col min="4864" max="4864" width="1.69921875" style="51" customWidth="1"/>
    <col min="4865" max="4865" width="31" style="51" customWidth="1"/>
    <col min="4866" max="4866" width="10.09765625" style="51" customWidth="1"/>
    <col min="4867" max="4867" width="8.3984375" style="51" customWidth="1"/>
    <col min="4868" max="4868" width="10.5" style="51" customWidth="1"/>
    <col min="4869" max="4869" width="8.69921875" style="51" customWidth="1"/>
    <col min="4870" max="4870" width="10.5" style="51" customWidth="1"/>
    <col min="4871" max="4871" width="9" style="51" customWidth="1"/>
    <col min="4872" max="4872" width="10.59765625" style="51" customWidth="1"/>
    <col min="4873" max="4873" width="10.8984375" style="51" customWidth="1"/>
    <col min="4874" max="4876" width="0" style="51" hidden="1" customWidth="1"/>
    <col min="4877" max="4884" width="8" style="51" customWidth="1"/>
    <col min="4885" max="4885" width="8.69921875" style="51"/>
    <col min="4886" max="4900" width="0" style="51" hidden="1" customWidth="1"/>
    <col min="4901" max="5119" width="8.69921875" style="51"/>
    <col min="5120" max="5120" width="1.69921875" style="51" customWidth="1"/>
    <col min="5121" max="5121" width="31" style="51" customWidth="1"/>
    <col min="5122" max="5122" width="10.09765625" style="51" customWidth="1"/>
    <col min="5123" max="5123" width="8.3984375" style="51" customWidth="1"/>
    <col min="5124" max="5124" width="10.5" style="51" customWidth="1"/>
    <col min="5125" max="5125" width="8.69921875" style="51" customWidth="1"/>
    <col min="5126" max="5126" width="10.5" style="51" customWidth="1"/>
    <col min="5127" max="5127" width="9" style="51" customWidth="1"/>
    <col min="5128" max="5128" width="10.59765625" style="51" customWidth="1"/>
    <col min="5129" max="5129" width="10.8984375" style="51" customWidth="1"/>
    <col min="5130" max="5132" width="0" style="51" hidden="1" customWidth="1"/>
    <col min="5133" max="5140" width="8" style="51" customWidth="1"/>
    <col min="5141" max="5141" width="8.69921875" style="51"/>
    <col min="5142" max="5156" width="0" style="51" hidden="1" customWidth="1"/>
    <col min="5157" max="5375" width="8.69921875" style="51"/>
    <col min="5376" max="5376" width="1.69921875" style="51" customWidth="1"/>
    <col min="5377" max="5377" width="31" style="51" customWidth="1"/>
    <col min="5378" max="5378" width="10.09765625" style="51" customWidth="1"/>
    <col min="5379" max="5379" width="8.3984375" style="51" customWidth="1"/>
    <col min="5380" max="5380" width="10.5" style="51" customWidth="1"/>
    <col min="5381" max="5381" width="8.69921875" style="51" customWidth="1"/>
    <col min="5382" max="5382" width="10.5" style="51" customWidth="1"/>
    <col min="5383" max="5383" width="9" style="51" customWidth="1"/>
    <col min="5384" max="5384" width="10.59765625" style="51" customWidth="1"/>
    <col min="5385" max="5385" width="10.8984375" style="51" customWidth="1"/>
    <col min="5386" max="5388" width="0" style="51" hidden="1" customWidth="1"/>
    <col min="5389" max="5396" width="8" style="51" customWidth="1"/>
    <col min="5397" max="5397" width="8.69921875" style="51"/>
    <col min="5398" max="5412" width="0" style="51" hidden="1" customWidth="1"/>
    <col min="5413" max="5631" width="8.69921875" style="51"/>
    <col min="5632" max="5632" width="1.69921875" style="51" customWidth="1"/>
    <col min="5633" max="5633" width="31" style="51" customWidth="1"/>
    <col min="5634" max="5634" width="10.09765625" style="51" customWidth="1"/>
    <col min="5635" max="5635" width="8.3984375" style="51" customWidth="1"/>
    <col min="5636" max="5636" width="10.5" style="51" customWidth="1"/>
    <col min="5637" max="5637" width="8.69921875" style="51" customWidth="1"/>
    <col min="5638" max="5638" width="10.5" style="51" customWidth="1"/>
    <col min="5639" max="5639" width="9" style="51" customWidth="1"/>
    <col min="5640" max="5640" width="10.59765625" style="51" customWidth="1"/>
    <col min="5641" max="5641" width="10.8984375" style="51" customWidth="1"/>
    <col min="5642" max="5644" width="0" style="51" hidden="1" customWidth="1"/>
    <col min="5645" max="5652" width="8" style="51" customWidth="1"/>
    <col min="5653" max="5653" width="8.69921875" style="51"/>
    <col min="5654" max="5668" width="0" style="51" hidden="1" customWidth="1"/>
    <col min="5669" max="5887" width="8.69921875" style="51"/>
    <col min="5888" max="5888" width="1.69921875" style="51" customWidth="1"/>
    <col min="5889" max="5889" width="31" style="51" customWidth="1"/>
    <col min="5890" max="5890" width="10.09765625" style="51" customWidth="1"/>
    <col min="5891" max="5891" width="8.3984375" style="51" customWidth="1"/>
    <col min="5892" max="5892" width="10.5" style="51" customWidth="1"/>
    <col min="5893" max="5893" width="8.69921875" style="51" customWidth="1"/>
    <col min="5894" max="5894" width="10.5" style="51" customWidth="1"/>
    <col min="5895" max="5895" width="9" style="51" customWidth="1"/>
    <col min="5896" max="5896" width="10.59765625" style="51" customWidth="1"/>
    <col min="5897" max="5897" width="10.8984375" style="51" customWidth="1"/>
    <col min="5898" max="5900" width="0" style="51" hidden="1" customWidth="1"/>
    <col min="5901" max="5908" width="8" style="51" customWidth="1"/>
    <col min="5909" max="5909" width="8.69921875" style="51"/>
    <col min="5910" max="5924" width="0" style="51" hidden="1" customWidth="1"/>
    <col min="5925" max="6143" width="8.69921875" style="51"/>
    <col min="6144" max="6144" width="1.69921875" style="51" customWidth="1"/>
    <col min="6145" max="6145" width="31" style="51" customWidth="1"/>
    <col min="6146" max="6146" width="10.09765625" style="51" customWidth="1"/>
    <col min="6147" max="6147" width="8.3984375" style="51" customWidth="1"/>
    <col min="6148" max="6148" width="10.5" style="51" customWidth="1"/>
    <col min="6149" max="6149" width="8.69921875" style="51" customWidth="1"/>
    <col min="6150" max="6150" width="10.5" style="51" customWidth="1"/>
    <col min="6151" max="6151" width="9" style="51" customWidth="1"/>
    <col min="6152" max="6152" width="10.59765625" style="51" customWidth="1"/>
    <col min="6153" max="6153" width="10.8984375" style="51" customWidth="1"/>
    <col min="6154" max="6156" width="0" style="51" hidden="1" customWidth="1"/>
    <col min="6157" max="6164" width="8" style="51" customWidth="1"/>
    <col min="6165" max="6165" width="8.69921875" style="51"/>
    <col min="6166" max="6180" width="0" style="51" hidden="1" customWidth="1"/>
    <col min="6181" max="6399" width="8.69921875" style="51"/>
    <col min="6400" max="6400" width="1.69921875" style="51" customWidth="1"/>
    <col min="6401" max="6401" width="31" style="51" customWidth="1"/>
    <col min="6402" max="6402" width="10.09765625" style="51" customWidth="1"/>
    <col min="6403" max="6403" width="8.3984375" style="51" customWidth="1"/>
    <col min="6404" max="6404" width="10.5" style="51" customWidth="1"/>
    <col min="6405" max="6405" width="8.69921875" style="51" customWidth="1"/>
    <col min="6406" max="6406" width="10.5" style="51" customWidth="1"/>
    <col min="6407" max="6407" width="9" style="51" customWidth="1"/>
    <col min="6408" max="6408" width="10.59765625" style="51" customWidth="1"/>
    <col min="6409" max="6409" width="10.8984375" style="51" customWidth="1"/>
    <col min="6410" max="6412" width="0" style="51" hidden="1" customWidth="1"/>
    <col min="6413" max="6420" width="8" style="51" customWidth="1"/>
    <col min="6421" max="6421" width="8.69921875" style="51"/>
    <col min="6422" max="6436" width="0" style="51" hidden="1" customWidth="1"/>
    <col min="6437" max="6655" width="8.69921875" style="51"/>
    <col min="6656" max="6656" width="1.69921875" style="51" customWidth="1"/>
    <col min="6657" max="6657" width="31" style="51" customWidth="1"/>
    <col min="6658" max="6658" width="10.09765625" style="51" customWidth="1"/>
    <col min="6659" max="6659" width="8.3984375" style="51" customWidth="1"/>
    <col min="6660" max="6660" width="10.5" style="51" customWidth="1"/>
    <col min="6661" max="6661" width="8.69921875" style="51" customWidth="1"/>
    <col min="6662" max="6662" width="10.5" style="51" customWidth="1"/>
    <col min="6663" max="6663" width="9" style="51" customWidth="1"/>
    <col min="6664" max="6664" width="10.59765625" style="51" customWidth="1"/>
    <col min="6665" max="6665" width="10.8984375" style="51" customWidth="1"/>
    <col min="6666" max="6668" width="0" style="51" hidden="1" customWidth="1"/>
    <col min="6669" max="6676" width="8" style="51" customWidth="1"/>
    <col min="6677" max="6677" width="8.69921875" style="51"/>
    <col min="6678" max="6692" width="0" style="51" hidden="1" customWidth="1"/>
    <col min="6693" max="6911" width="8.69921875" style="51"/>
    <col min="6912" max="6912" width="1.69921875" style="51" customWidth="1"/>
    <col min="6913" max="6913" width="31" style="51" customWidth="1"/>
    <col min="6914" max="6914" width="10.09765625" style="51" customWidth="1"/>
    <col min="6915" max="6915" width="8.3984375" style="51" customWidth="1"/>
    <col min="6916" max="6916" width="10.5" style="51" customWidth="1"/>
    <col min="6917" max="6917" width="8.69921875" style="51" customWidth="1"/>
    <col min="6918" max="6918" width="10.5" style="51" customWidth="1"/>
    <col min="6919" max="6919" width="9" style="51" customWidth="1"/>
    <col min="6920" max="6920" width="10.59765625" style="51" customWidth="1"/>
    <col min="6921" max="6921" width="10.8984375" style="51" customWidth="1"/>
    <col min="6922" max="6924" width="0" style="51" hidden="1" customWidth="1"/>
    <col min="6925" max="6932" width="8" style="51" customWidth="1"/>
    <col min="6933" max="6933" width="8.69921875" style="51"/>
    <col min="6934" max="6948" width="0" style="51" hidden="1" customWidth="1"/>
    <col min="6949" max="7167" width="8.69921875" style="51"/>
    <col min="7168" max="7168" width="1.69921875" style="51" customWidth="1"/>
    <col min="7169" max="7169" width="31" style="51" customWidth="1"/>
    <col min="7170" max="7170" width="10.09765625" style="51" customWidth="1"/>
    <col min="7171" max="7171" width="8.3984375" style="51" customWidth="1"/>
    <col min="7172" max="7172" width="10.5" style="51" customWidth="1"/>
    <col min="7173" max="7173" width="8.69921875" style="51" customWidth="1"/>
    <col min="7174" max="7174" width="10.5" style="51" customWidth="1"/>
    <col min="7175" max="7175" width="9" style="51" customWidth="1"/>
    <col min="7176" max="7176" width="10.59765625" style="51" customWidth="1"/>
    <col min="7177" max="7177" width="10.8984375" style="51" customWidth="1"/>
    <col min="7178" max="7180" width="0" style="51" hidden="1" customWidth="1"/>
    <col min="7181" max="7188" width="8" style="51" customWidth="1"/>
    <col min="7189" max="7189" width="8.69921875" style="51"/>
    <col min="7190" max="7204" width="0" style="51" hidden="1" customWidth="1"/>
    <col min="7205" max="7423" width="8.69921875" style="51"/>
    <col min="7424" max="7424" width="1.69921875" style="51" customWidth="1"/>
    <col min="7425" max="7425" width="31" style="51" customWidth="1"/>
    <col min="7426" max="7426" width="10.09765625" style="51" customWidth="1"/>
    <col min="7427" max="7427" width="8.3984375" style="51" customWidth="1"/>
    <col min="7428" max="7428" width="10.5" style="51" customWidth="1"/>
    <col min="7429" max="7429" width="8.69921875" style="51" customWidth="1"/>
    <col min="7430" max="7430" width="10.5" style="51" customWidth="1"/>
    <col min="7431" max="7431" width="9" style="51" customWidth="1"/>
    <col min="7432" max="7432" width="10.59765625" style="51" customWidth="1"/>
    <col min="7433" max="7433" width="10.8984375" style="51" customWidth="1"/>
    <col min="7434" max="7436" width="0" style="51" hidden="1" customWidth="1"/>
    <col min="7437" max="7444" width="8" style="51" customWidth="1"/>
    <col min="7445" max="7445" width="8.69921875" style="51"/>
    <col min="7446" max="7460" width="0" style="51" hidden="1" customWidth="1"/>
    <col min="7461" max="7679" width="8.69921875" style="51"/>
    <col min="7680" max="7680" width="1.69921875" style="51" customWidth="1"/>
    <col min="7681" max="7681" width="31" style="51" customWidth="1"/>
    <col min="7682" max="7682" width="10.09765625" style="51" customWidth="1"/>
    <col min="7683" max="7683" width="8.3984375" style="51" customWidth="1"/>
    <col min="7684" max="7684" width="10.5" style="51" customWidth="1"/>
    <col min="7685" max="7685" width="8.69921875" style="51" customWidth="1"/>
    <col min="7686" max="7686" width="10.5" style="51" customWidth="1"/>
    <col min="7687" max="7687" width="9" style="51" customWidth="1"/>
    <col min="7688" max="7688" width="10.59765625" style="51" customWidth="1"/>
    <col min="7689" max="7689" width="10.8984375" style="51" customWidth="1"/>
    <col min="7690" max="7692" width="0" style="51" hidden="1" customWidth="1"/>
    <col min="7693" max="7700" width="8" style="51" customWidth="1"/>
    <col min="7701" max="7701" width="8.69921875" style="51"/>
    <col min="7702" max="7716" width="0" style="51" hidden="1" customWidth="1"/>
    <col min="7717" max="7935" width="8.69921875" style="51"/>
    <col min="7936" max="7936" width="1.69921875" style="51" customWidth="1"/>
    <col min="7937" max="7937" width="31" style="51" customWidth="1"/>
    <col min="7938" max="7938" width="10.09765625" style="51" customWidth="1"/>
    <col min="7939" max="7939" width="8.3984375" style="51" customWidth="1"/>
    <col min="7940" max="7940" width="10.5" style="51" customWidth="1"/>
    <col min="7941" max="7941" width="8.69921875" style="51" customWidth="1"/>
    <col min="7942" max="7942" width="10.5" style="51" customWidth="1"/>
    <col min="7943" max="7943" width="9" style="51" customWidth="1"/>
    <col min="7944" max="7944" width="10.59765625" style="51" customWidth="1"/>
    <col min="7945" max="7945" width="10.8984375" style="51" customWidth="1"/>
    <col min="7946" max="7948" width="0" style="51" hidden="1" customWidth="1"/>
    <col min="7949" max="7956" width="8" style="51" customWidth="1"/>
    <col min="7957" max="7957" width="8.69921875" style="51"/>
    <col min="7958" max="7972" width="0" style="51" hidden="1" customWidth="1"/>
    <col min="7973" max="8191" width="8.69921875" style="51"/>
    <col min="8192" max="8192" width="1.69921875" style="51" customWidth="1"/>
    <col min="8193" max="8193" width="31" style="51" customWidth="1"/>
    <col min="8194" max="8194" width="10.09765625" style="51" customWidth="1"/>
    <col min="8195" max="8195" width="8.3984375" style="51" customWidth="1"/>
    <col min="8196" max="8196" width="10.5" style="51" customWidth="1"/>
    <col min="8197" max="8197" width="8.69921875" style="51" customWidth="1"/>
    <col min="8198" max="8198" width="10.5" style="51" customWidth="1"/>
    <col min="8199" max="8199" width="9" style="51" customWidth="1"/>
    <col min="8200" max="8200" width="10.59765625" style="51" customWidth="1"/>
    <col min="8201" max="8201" width="10.8984375" style="51" customWidth="1"/>
    <col min="8202" max="8204" width="0" style="51" hidden="1" customWidth="1"/>
    <col min="8205" max="8212" width="8" style="51" customWidth="1"/>
    <col min="8213" max="8213" width="8.69921875" style="51"/>
    <col min="8214" max="8228" width="0" style="51" hidden="1" customWidth="1"/>
    <col min="8229" max="8447" width="8.69921875" style="51"/>
    <col min="8448" max="8448" width="1.69921875" style="51" customWidth="1"/>
    <col min="8449" max="8449" width="31" style="51" customWidth="1"/>
    <col min="8450" max="8450" width="10.09765625" style="51" customWidth="1"/>
    <col min="8451" max="8451" width="8.3984375" style="51" customWidth="1"/>
    <col min="8452" max="8452" width="10.5" style="51" customWidth="1"/>
    <col min="8453" max="8453" width="8.69921875" style="51" customWidth="1"/>
    <col min="8454" max="8454" width="10.5" style="51" customWidth="1"/>
    <col min="8455" max="8455" width="9" style="51" customWidth="1"/>
    <col min="8456" max="8456" width="10.59765625" style="51" customWidth="1"/>
    <col min="8457" max="8457" width="10.8984375" style="51" customWidth="1"/>
    <col min="8458" max="8460" width="0" style="51" hidden="1" customWidth="1"/>
    <col min="8461" max="8468" width="8" style="51" customWidth="1"/>
    <col min="8469" max="8469" width="8.69921875" style="51"/>
    <col min="8470" max="8484" width="0" style="51" hidden="1" customWidth="1"/>
    <col min="8485" max="8703" width="8.69921875" style="51"/>
    <col min="8704" max="8704" width="1.69921875" style="51" customWidth="1"/>
    <col min="8705" max="8705" width="31" style="51" customWidth="1"/>
    <col min="8706" max="8706" width="10.09765625" style="51" customWidth="1"/>
    <col min="8707" max="8707" width="8.3984375" style="51" customWidth="1"/>
    <col min="8708" max="8708" width="10.5" style="51" customWidth="1"/>
    <col min="8709" max="8709" width="8.69921875" style="51" customWidth="1"/>
    <col min="8710" max="8710" width="10.5" style="51" customWidth="1"/>
    <col min="8711" max="8711" width="9" style="51" customWidth="1"/>
    <col min="8712" max="8712" width="10.59765625" style="51" customWidth="1"/>
    <col min="8713" max="8713" width="10.8984375" style="51" customWidth="1"/>
    <col min="8714" max="8716" width="0" style="51" hidden="1" customWidth="1"/>
    <col min="8717" max="8724" width="8" style="51" customWidth="1"/>
    <col min="8725" max="8725" width="8.69921875" style="51"/>
    <col min="8726" max="8740" width="0" style="51" hidden="1" customWidth="1"/>
    <col min="8741" max="8959" width="8.69921875" style="51"/>
    <col min="8960" max="8960" width="1.69921875" style="51" customWidth="1"/>
    <col min="8961" max="8961" width="31" style="51" customWidth="1"/>
    <col min="8962" max="8962" width="10.09765625" style="51" customWidth="1"/>
    <col min="8963" max="8963" width="8.3984375" style="51" customWidth="1"/>
    <col min="8964" max="8964" width="10.5" style="51" customWidth="1"/>
    <col min="8965" max="8965" width="8.69921875" style="51" customWidth="1"/>
    <col min="8966" max="8966" width="10.5" style="51" customWidth="1"/>
    <col min="8967" max="8967" width="9" style="51" customWidth="1"/>
    <col min="8968" max="8968" width="10.59765625" style="51" customWidth="1"/>
    <col min="8969" max="8969" width="10.8984375" style="51" customWidth="1"/>
    <col min="8970" max="8972" width="0" style="51" hidden="1" customWidth="1"/>
    <col min="8973" max="8980" width="8" style="51" customWidth="1"/>
    <col min="8981" max="8981" width="8.69921875" style="51"/>
    <col min="8982" max="8996" width="0" style="51" hidden="1" customWidth="1"/>
    <col min="8997" max="9215" width="8.69921875" style="51"/>
    <col min="9216" max="9216" width="1.69921875" style="51" customWidth="1"/>
    <col min="9217" max="9217" width="31" style="51" customWidth="1"/>
    <col min="9218" max="9218" width="10.09765625" style="51" customWidth="1"/>
    <col min="9219" max="9219" width="8.3984375" style="51" customWidth="1"/>
    <col min="9220" max="9220" width="10.5" style="51" customWidth="1"/>
    <col min="9221" max="9221" width="8.69921875" style="51" customWidth="1"/>
    <col min="9222" max="9222" width="10.5" style="51" customWidth="1"/>
    <col min="9223" max="9223" width="9" style="51" customWidth="1"/>
    <col min="9224" max="9224" width="10.59765625" style="51" customWidth="1"/>
    <col min="9225" max="9225" width="10.8984375" style="51" customWidth="1"/>
    <col min="9226" max="9228" width="0" style="51" hidden="1" customWidth="1"/>
    <col min="9229" max="9236" width="8" style="51" customWidth="1"/>
    <col min="9237" max="9237" width="8.69921875" style="51"/>
    <col min="9238" max="9252" width="0" style="51" hidden="1" customWidth="1"/>
    <col min="9253" max="9471" width="8.69921875" style="51"/>
    <col min="9472" max="9472" width="1.69921875" style="51" customWidth="1"/>
    <col min="9473" max="9473" width="31" style="51" customWidth="1"/>
    <col min="9474" max="9474" width="10.09765625" style="51" customWidth="1"/>
    <col min="9475" max="9475" width="8.3984375" style="51" customWidth="1"/>
    <col min="9476" max="9476" width="10.5" style="51" customWidth="1"/>
    <col min="9477" max="9477" width="8.69921875" style="51" customWidth="1"/>
    <col min="9478" max="9478" width="10.5" style="51" customWidth="1"/>
    <col min="9479" max="9479" width="9" style="51" customWidth="1"/>
    <col min="9480" max="9480" width="10.59765625" style="51" customWidth="1"/>
    <col min="9481" max="9481" width="10.8984375" style="51" customWidth="1"/>
    <col min="9482" max="9484" width="0" style="51" hidden="1" customWidth="1"/>
    <col min="9485" max="9492" width="8" style="51" customWidth="1"/>
    <col min="9493" max="9493" width="8.69921875" style="51"/>
    <col min="9494" max="9508" width="0" style="51" hidden="1" customWidth="1"/>
    <col min="9509" max="9727" width="8.69921875" style="51"/>
    <col min="9728" max="9728" width="1.69921875" style="51" customWidth="1"/>
    <col min="9729" max="9729" width="31" style="51" customWidth="1"/>
    <col min="9730" max="9730" width="10.09765625" style="51" customWidth="1"/>
    <col min="9731" max="9731" width="8.3984375" style="51" customWidth="1"/>
    <col min="9732" max="9732" width="10.5" style="51" customWidth="1"/>
    <col min="9733" max="9733" width="8.69921875" style="51" customWidth="1"/>
    <col min="9734" max="9734" width="10.5" style="51" customWidth="1"/>
    <col min="9735" max="9735" width="9" style="51" customWidth="1"/>
    <col min="9736" max="9736" width="10.59765625" style="51" customWidth="1"/>
    <col min="9737" max="9737" width="10.8984375" style="51" customWidth="1"/>
    <col min="9738" max="9740" width="0" style="51" hidden="1" customWidth="1"/>
    <col min="9741" max="9748" width="8" style="51" customWidth="1"/>
    <col min="9749" max="9749" width="8.69921875" style="51"/>
    <col min="9750" max="9764" width="0" style="51" hidden="1" customWidth="1"/>
    <col min="9765" max="9983" width="8.69921875" style="51"/>
    <col min="9984" max="9984" width="1.69921875" style="51" customWidth="1"/>
    <col min="9985" max="9985" width="31" style="51" customWidth="1"/>
    <col min="9986" max="9986" width="10.09765625" style="51" customWidth="1"/>
    <col min="9987" max="9987" width="8.3984375" style="51" customWidth="1"/>
    <col min="9988" max="9988" width="10.5" style="51" customWidth="1"/>
    <col min="9989" max="9989" width="8.69921875" style="51" customWidth="1"/>
    <col min="9990" max="9990" width="10.5" style="51" customWidth="1"/>
    <col min="9991" max="9991" width="9" style="51" customWidth="1"/>
    <col min="9992" max="9992" width="10.59765625" style="51" customWidth="1"/>
    <col min="9993" max="9993" width="10.8984375" style="51" customWidth="1"/>
    <col min="9994" max="9996" width="0" style="51" hidden="1" customWidth="1"/>
    <col min="9997" max="10004" width="8" style="51" customWidth="1"/>
    <col min="10005" max="10005" width="8.69921875" style="51"/>
    <col min="10006" max="10020" width="0" style="51" hidden="1" customWidth="1"/>
    <col min="10021" max="10239" width="8.69921875" style="51"/>
    <col min="10240" max="10240" width="1.69921875" style="51" customWidth="1"/>
    <col min="10241" max="10241" width="31" style="51" customWidth="1"/>
    <col min="10242" max="10242" width="10.09765625" style="51" customWidth="1"/>
    <col min="10243" max="10243" width="8.3984375" style="51" customWidth="1"/>
    <col min="10244" max="10244" width="10.5" style="51" customWidth="1"/>
    <col min="10245" max="10245" width="8.69921875" style="51" customWidth="1"/>
    <col min="10246" max="10246" width="10.5" style="51" customWidth="1"/>
    <col min="10247" max="10247" width="9" style="51" customWidth="1"/>
    <col min="10248" max="10248" width="10.59765625" style="51" customWidth="1"/>
    <col min="10249" max="10249" width="10.8984375" style="51" customWidth="1"/>
    <col min="10250" max="10252" width="0" style="51" hidden="1" customWidth="1"/>
    <col min="10253" max="10260" width="8" style="51" customWidth="1"/>
    <col min="10261" max="10261" width="8.69921875" style="51"/>
    <col min="10262" max="10276" width="0" style="51" hidden="1" customWidth="1"/>
    <col min="10277" max="10495" width="8.69921875" style="51"/>
    <col min="10496" max="10496" width="1.69921875" style="51" customWidth="1"/>
    <col min="10497" max="10497" width="31" style="51" customWidth="1"/>
    <col min="10498" max="10498" width="10.09765625" style="51" customWidth="1"/>
    <col min="10499" max="10499" width="8.3984375" style="51" customWidth="1"/>
    <col min="10500" max="10500" width="10.5" style="51" customWidth="1"/>
    <col min="10501" max="10501" width="8.69921875" style="51" customWidth="1"/>
    <col min="10502" max="10502" width="10.5" style="51" customWidth="1"/>
    <col min="10503" max="10503" width="9" style="51" customWidth="1"/>
    <col min="10504" max="10504" width="10.59765625" style="51" customWidth="1"/>
    <col min="10505" max="10505" width="10.8984375" style="51" customWidth="1"/>
    <col min="10506" max="10508" width="0" style="51" hidden="1" customWidth="1"/>
    <col min="10509" max="10516" width="8" style="51" customWidth="1"/>
    <col min="10517" max="10517" width="8.69921875" style="51"/>
    <col min="10518" max="10532" width="0" style="51" hidden="1" customWidth="1"/>
    <col min="10533" max="10751" width="8.69921875" style="51"/>
    <col min="10752" max="10752" width="1.69921875" style="51" customWidth="1"/>
    <col min="10753" max="10753" width="31" style="51" customWidth="1"/>
    <col min="10754" max="10754" width="10.09765625" style="51" customWidth="1"/>
    <col min="10755" max="10755" width="8.3984375" style="51" customWidth="1"/>
    <col min="10756" max="10756" width="10.5" style="51" customWidth="1"/>
    <col min="10757" max="10757" width="8.69921875" style="51" customWidth="1"/>
    <col min="10758" max="10758" width="10.5" style="51" customWidth="1"/>
    <col min="10759" max="10759" width="9" style="51" customWidth="1"/>
    <col min="10760" max="10760" width="10.59765625" style="51" customWidth="1"/>
    <col min="10761" max="10761" width="10.8984375" style="51" customWidth="1"/>
    <col min="10762" max="10764" width="0" style="51" hidden="1" customWidth="1"/>
    <col min="10765" max="10772" width="8" style="51" customWidth="1"/>
    <col min="10773" max="10773" width="8.69921875" style="51"/>
    <col min="10774" max="10788" width="0" style="51" hidden="1" customWidth="1"/>
    <col min="10789" max="11007" width="8.69921875" style="51"/>
    <col min="11008" max="11008" width="1.69921875" style="51" customWidth="1"/>
    <col min="11009" max="11009" width="31" style="51" customWidth="1"/>
    <col min="11010" max="11010" width="10.09765625" style="51" customWidth="1"/>
    <col min="11011" max="11011" width="8.3984375" style="51" customWidth="1"/>
    <col min="11012" max="11012" width="10.5" style="51" customWidth="1"/>
    <col min="11013" max="11013" width="8.69921875" style="51" customWidth="1"/>
    <col min="11014" max="11014" width="10.5" style="51" customWidth="1"/>
    <col min="11015" max="11015" width="9" style="51" customWidth="1"/>
    <col min="11016" max="11016" width="10.59765625" style="51" customWidth="1"/>
    <col min="11017" max="11017" width="10.8984375" style="51" customWidth="1"/>
    <col min="11018" max="11020" width="0" style="51" hidden="1" customWidth="1"/>
    <col min="11021" max="11028" width="8" style="51" customWidth="1"/>
    <col min="11029" max="11029" width="8.69921875" style="51"/>
    <col min="11030" max="11044" width="0" style="51" hidden="1" customWidth="1"/>
    <col min="11045" max="11263" width="8.69921875" style="51"/>
    <col min="11264" max="11264" width="1.69921875" style="51" customWidth="1"/>
    <col min="11265" max="11265" width="31" style="51" customWidth="1"/>
    <col min="11266" max="11266" width="10.09765625" style="51" customWidth="1"/>
    <col min="11267" max="11267" width="8.3984375" style="51" customWidth="1"/>
    <col min="11268" max="11268" width="10.5" style="51" customWidth="1"/>
    <col min="11269" max="11269" width="8.69921875" style="51" customWidth="1"/>
    <col min="11270" max="11270" width="10.5" style="51" customWidth="1"/>
    <col min="11271" max="11271" width="9" style="51" customWidth="1"/>
    <col min="11272" max="11272" width="10.59765625" style="51" customWidth="1"/>
    <col min="11273" max="11273" width="10.8984375" style="51" customWidth="1"/>
    <col min="11274" max="11276" width="0" style="51" hidden="1" customWidth="1"/>
    <col min="11277" max="11284" width="8" style="51" customWidth="1"/>
    <col min="11285" max="11285" width="8.69921875" style="51"/>
    <col min="11286" max="11300" width="0" style="51" hidden="1" customWidth="1"/>
    <col min="11301" max="11519" width="8.69921875" style="51"/>
    <col min="11520" max="11520" width="1.69921875" style="51" customWidth="1"/>
    <col min="11521" max="11521" width="31" style="51" customWidth="1"/>
    <col min="11522" max="11522" width="10.09765625" style="51" customWidth="1"/>
    <col min="11523" max="11523" width="8.3984375" style="51" customWidth="1"/>
    <col min="11524" max="11524" width="10.5" style="51" customWidth="1"/>
    <col min="11525" max="11525" width="8.69921875" style="51" customWidth="1"/>
    <col min="11526" max="11526" width="10.5" style="51" customWidth="1"/>
    <col min="11527" max="11527" width="9" style="51" customWidth="1"/>
    <col min="11528" max="11528" width="10.59765625" style="51" customWidth="1"/>
    <col min="11529" max="11529" width="10.8984375" style="51" customWidth="1"/>
    <col min="11530" max="11532" width="0" style="51" hidden="1" customWidth="1"/>
    <col min="11533" max="11540" width="8" style="51" customWidth="1"/>
    <col min="11541" max="11541" width="8.69921875" style="51"/>
    <col min="11542" max="11556" width="0" style="51" hidden="1" customWidth="1"/>
    <col min="11557" max="11775" width="8.69921875" style="51"/>
    <col min="11776" max="11776" width="1.69921875" style="51" customWidth="1"/>
    <col min="11777" max="11777" width="31" style="51" customWidth="1"/>
    <col min="11778" max="11778" width="10.09765625" style="51" customWidth="1"/>
    <col min="11779" max="11779" width="8.3984375" style="51" customWidth="1"/>
    <col min="11780" max="11780" width="10.5" style="51" customWidth="1"/>
    <col min="11781" max="11781" width="8.69921875" style="51" customWidth="1"/>
    <col min="11782" max="11782" width="10.5" style="51" customWidth="1"/>
    <col min="11783" max="11783" width="9" style="51" customWidth="1"/>
    <col min="11784" max="11784" width="10.59765625" style="51" customWidth="1"/>
    <col min="11785" max="11785" width="10.8984375" style="51" customWidth="1"/>
    <col min="11786" max="11788" width="0" style="51" hidden="1" customWidth="1"/>
    <col min="11789" max="11796" width="8" style="51" customWidth="1"/>
    <col min="11797" max="11797" width="8.69921875" style="51"/>
    <col min="11798" max="11812" width="0" style="51" hidden="1" customWidth="1"/>
    <col min="11813" max="12031" width="8.69921875" style="51"/>
    <col min="12032" max="12032" width="1.69921875" style="51" customWidth="1"/>
    <col min="12033" max="12033" width="31" style="51" customWidth="1"/>
    <col min="12034" max="12034" width="10.09765625" style="51" customWidth="1"/>
    <col min="12035" max="12035" width="8.3984375" style="51" customWidth="1"/>
    <col min="12036" max="12036" width="10.5" style="51" customWidth="1"/>
    <col min="12037" max="12037" width="8.69921875" style="51" customWidth="1"/>
    <col min="12038" max="12038" width="10.5" style="51" customWidth="1"/>
    <col min="12039" max="12039" width="9" style="51" customWidth="1"/>
    <col min="12040" max="12040" width="10.59765625" style="51" customWidth="1"/>
    <col min="12041" max="12041" width="10.8984375" style="51" customWidth="1"/>
    <col min="12042" max="12044" width="0" style="51" hidden="1" customWidth="1"/>
    <col min="12045" max="12052" width="8" style="51" customWidth="1"/>
    <col min="12053" max="12053" width="8.69921875" style="51"/>
    <col min="12054" max="12068" width="0" style="51" hidden="1" customWidth="1"/>
    <col min="12069" max="12287" width="8.69921875" style="51"/>
    <col min="12288" max="12288" width="1.69921875" style="51" customWidth="1"/>
    <col min="12289" max="12289" width="31" style="51" customWidth="1"/>
    <col min="12290" max="12290" width="10.09765625" style="51" customWidth="1"/>
    <col min="12291" max="12291" width="8.3984375" style="51" customWidth="1"/>
    <col min="12292" max="12292" width="10.5" style="51" customWidth="1"/>
    <col min="12293" max="12293" width="8.69921875" style="51" customWidth="1"/>
    <col min="12294" max="12294" width="10.5" style="51" customWidth="1"/>
    <col min="12295" max="12295" width="9" style="51" customWidth="1"/>
    <col min="12296" max="12296" width="10.59765625" style="51" customWidth="1"/>
    <col min="12297" max="12297" width="10.8984375" style="51" customWidth="1"/>
    <col min="12298" max="12300" width="0" style="51" hidden="1" customWidth="1"/>
    <col min="12301" max="12308" width="8" style="51" customWidth="1"/>
    <col min="12309" max="12309" width="8.69921875" style="51"/>
    <col min="12310" max="12324" width="0" style="51" hidden="1" customWidth="1"/>
    <col min="12325" max="12543" width="8.69921875" style="51"/>
    <col min="12544" max="12544" width="1.69921875" style="51" customWidth="1"/>
    <col min="12545" max="12545" width="31" style="51" customWidth="1"/>
    <col min="12546" max="12546" width="10.09765625" style="51" customWidth="1"/>
    <col min="12547" max="12547" width="8.3984375" style="51" customWidth="1"/>
    <col min="12548" max="12548" width="10.5" style="51" customWidth="1"/>
    <col min="12549" max="12549" width="8.69921875" style="51" customWidth="1"/>
    <col min="12550" max="12550" width="10.5" style="51" customWidth="1"/>
    <col min="12551" max="12551" width="9" style="51" customWidth="1"/>
    <col min="12552" max="12552" width="10.59765625" style="51" customWidth="1"/>
    <col min="12553" max="12553" width="10.8984375" style="51" customWidth="1"/>
    <col min="12554" max="12556" width="0" style="51" hidden="1" customWidth="1"/>
    <col min="12557" max="12564" width="8" style="51" customWidth="1"/>
    <col min="12565" max="12565" width="8.69921875" style="51"/>
    <col min="12566" max="12580" width="0" style="51" hidden="1" customWidth="1"/>
    <col min="12581" max="12799" width="8.69921875" style="51"/>
    <col min="12800" max="12800" width="1.69921875" style="51" customWidth="1"/>
    <col min="12801" max="12801" width="31" style="51" customWidth="1"/>
    <col min="12802" max="12802" width="10.09765625" style="51" customWidth="1"/>
    <col min="12803" max="12803" width="8.3984375" style="51" customWidth="1"/>
    <col min="12804" max="12804" width="10.5" style="51" customWidth="1"/>
    <col min="12805" max="12805" width="8.69921875" style="51" customWidth="1"/>
    <col min="12806" max="12806" width="10.5" style="51" customWidth="1"/>
    <col min="12807" max="12807" width="9" style="51" customWidth="1"/>
    <col min="12808" max="12808" width="10.59765625" style="51" customWidth="1"/>
    <col min="12809" max="12809" width="10.8984375" style="51" customWidth="1"/>
    <col min="12810" max="12812" width="0" style="51" hidden="1" customWidth="1"/>
    <col min="12813" max="12820" width="8" style="51" customWidth="1"/>
    <col min="12821" max="12821" width="8.69921875" style="51"/>
    <col min="12822" max="12836" width="0" style="51" hidden="1" customWidth="1"/>
    <col min="12837" max="13055" width="8.69921875" style="51"/>
    <col min="13056" max="13056" width="1.69921875" style="51" customWidth="1"/>
    <col min="13057" max="13057" width="31" style="51" customWidth="1"/>
    <col min="13058" max="13058" width="10.09765625" style="51" customWidth="1"/>
    <col min="13059" max="13059" width="8.3984375" style="51" customWidth="1"/>
    <col min="13060" max="13060" width="10.5" style="51" customWidth="1"/>
    <col min="13061" max="13061" width="8.69921875" style="51" customWidth="1"/>
    <col min="13062" max="13062" width="10.5" style="51" customWidth="1"/>
    <col min="13063" max="13063" width="9" style="51" customWidth="1"/>
    <col min="13064" max="13064" width="10.59765625" style="51" customWidth="1"/>
    <col min="13065" max="13065" width="10.8984375" style="51" customWidth="1"/>
    <col min="13066" max="13068" width="0" style="51" hidden="1" customWidth="1"/>
    <col min="13069" max="13076" width="8" style="51" customWidth="1"/>
    <col min="13077" max="13077" width="8.69921875" style="51"/>
    <col min="13078" max="13092" width="0" style="51" hidden="1" customWidth="1"/>
    <col min="13093" max="13311" width="8.69921875" style="51"/>
    <col min="13312" max="13312" width="1.69921875" style="51" customWidth="1"/>
    <col min="13313" max="13313" width="31" style="51" customWidth="1"/>
    <col min="13314" max="13314" width="10.09765625" style="51" customWidth="1"/>
    <col min="13315" max="13315" width="8.3984375" style="51" customWidth="1"/>
    <col min="13316" max="13316" width="10.5" style="51" customWidth="1"/>
    <col min="13317" max="13317" width="8.69921875" style="51" customWidth="1"/>
    <col min="13318" max="13318" width="10.5" style="51" customWidth="1"/>
    <col min="13319" max="13319" width="9" style="51" customWidth="1"/>
    <col min="13320" max="13320" width="10.59765625" style="51" customWidth="1"/>
    <col min="13321" max="13321" width="10.8984375" style="51" customWidth="1"/>
    <col min="13322" max="13324" width="0" style="51" hidden="1" customWidth="1"/>
    <col min="13325" max="13332" width="8" style="51" customWidth="1"/>
    <col min="13333" max="13333" width="8.69921875" style="51"/>
    <col min="13334" max="13348" width="0" style="51" hidden="1" customWidth="1"/>
    <col min="13349" max="13567" width="8.69921875" style="51"/>
    <col min="13568" max="13568" width="1.69921875" style="51" customWidth="1"/>
    <col min="13569" max="13569" width="31" style="51" customWidth="1"/>
    <col min="13570" max="13570" width="10.09765625" style="51" customWidth="1"/>
    <col min="13571" max="13571" width="8.3984375" style="51" customWidth="1"/>
    <col min="13572" max="13572" width="10.5" style="51" customWidth="1"/>
    <col min="13573" max="13573" width="8.69921875" style="51" customWidth="1"/>
    <col min="13574" max="13574" width="10.5" style="51" customWidth="1"/>
    <col min="13575" max="13575" width="9" style="51" customWidth="1"/>
    <col min="13576" max="13576" width="10.59765625" style="51" customWidth="1"/>
    <col min="13577" max="13577" width="10.8984375" style="51" customWidth="1"/>
    <col min="13578" max="13580" width="0" style="51" hidden="1" customWidth="1"/>
    <col min="13581" max="13588" width="8" style="51" customWidth="1"/>
    <col min="13589" max="13589" width="8.69921875" style="51"/>
    <col min="13590" max="13604" width="0" style="51" hidden="1" customWidth="1"/>
    <col min="13605" max="13823" width="8.69921875" style="51"/>
    <col min="13824" max="13824" width="1.69921875" style="51" customWidth="1"/>
    <col min="13825" max="13825" width="31" style="51" customWidth="1"/>
    <col min="13826" max="13826" width="10.09765625" style="51" customWidth="1"/>
    <col min="13827" max="13827" width="8.3984375" style="51" customWidth="1"/>
    <col min="13828" max="13828" width="10.5" style="51" customWidth="1"/>
    <col min="13829" max="13829" width="8.69921875" style="51" customWidth="1"/>
    <col min="13830" max="13830" width="10.5" style="51" customWidth="1"/>
    <col min="13831" max="13831" width="9" style="51" customWidth="1"/>
    <col min="13832" max="13832" width="10.59765625" style="51" customWidth="1"/>
    <col min="13833" max="13833" width="10.8984375" style="51" customWidth="1"/>
    <col min="13834" max="13836" width="0" style="51" hidden="1" customWidth="1"/>
    <col min="13837" max="13844" width="8" style="51" customWidth="1"/>
    <col min="13845" max="13845" width="8.69921875" style="51"/>
    <col min="13846" max="13860" width="0" style="51" hidden="1" customWidth="1"/>
    <col min="13861" max="14079" width="8.69921875" style="51"/>
    <col min="14080" max="14080" width="1.69921875" style="51" customWidth="1"/>
    <col min="14081" max="14081" width="31" style="51" customWidth="1"/>
    <col min="14082" max="14082" width="10.09765625" style="51" customWidth="1"/>
    <col min="14083" max="14083" width="8.3984375" style="51" customWidth="1"/>
    <col min="14084" max="14084" width="10.5" style="51" customWidth="1"/>
    <col min="14085" max="14085" width="8.69921875" style="51" customWidth="1"/>
    <col min="14086" max="14086" width="10.5" style="51" customWidth="1"/>
    <col min="14087" max="14087" width="9" style="51" customWidth="1"/>
    <col min="14088" max="14088" width="10.59765625" style="51" customWidth="1"/>
    <col min="14089" max="14089" width="10.8984375" style="51" customWidth="1"/>
    <col min="14090" max="14092" width="0" style="51" hidden="1" customWidth="1"/>
    <col min="14093" max="14100" width="8" style="51" customWidth="1"/>
    <col min="14101" max="14101" width="8.69921875" style="51"/>
    <col min="14102" max="14116" width="0" style="51" hidden="1" customWidth="1"/>
    <col min="14117" max="14335" width="8.69921875" style="51"/>
    <col min="14336" max="14336" width="1.69921875" style="51" customWidth="1"/>
    <col min="14337" max="14337" width="31" style="51" customWidth="1"/>
    <col min="14338" max="14338" width="10.09765625" style="51" customWidth="1"/>
    <col min="14339" max="14339" width="8.3984375" style="51" customWidth="1"/>
    <col min="14340" max="14340" width="10.5" style="51" customWidth="1"/>
    <col min="14341" max="14341" width="8.69921875" style="51" customWidth="1"/>
    <col min="14342" max="14342" width="10.5" style="51" customWidth="1"/>
    <col min="14343" max="14343" width="9" style="51" customWidth="1"/>
    <col min="14344" max="14344" width="10.59765625" style="51" customWidth="1"/>
    <col min="14345" max="14345" width="10.8984375" style="51" customWidth="1"/>
    <col min="14346" max="14348" width="0" style="51" hidden="1" customWidth="1"/>
    <col min="14349" max="14356" width="8" style="51" customWidth="1"/>
    <col min="14357" max="14357" width="8.69921875" style="51"/>
    <col min="14358" max="14372" width="0" style="51" hidden="1" customWidth="1"/>
    <col min="14373" max="14591" width="8.69921875" style="51"/>
    <col min="14592" max="14592" width="1.69921875" style="51" customWidth="1"/>
    <col min="14593" max="14593" width="31" style="51" customWidth="1"/>
    <col min="14594" max="14594" width="10.09765625" style="51" customWidth="1"/>
    <col min="14595" max="14595" width="8.3984375" style="51" customWidth="1"/>
    <col min="14596" max="14596" width="10.5" style="51" customWidth="1"/>
    <col min="14597" max="14597" width="8.69921875" style="51" customWidth="1"/>
    <col min="14598" max="14598" width="10.5" style="51" customWidth="1"/>
    <col min="14599" max="14599" width="9" style="51" customWidth="1"/>
    <col min="14600" max="14600" width="10.59765625" style="51" customWidth="1"/>
    <col min="14601" max="14601" width="10.8984375" style="51" customWidth="1"/>
    <col min="14602" max="14604" width="0" style="51" hidden="1" customWidth="1"/>
    <col min="14605" max="14612" width="8" style="51" customWidth="1"/>
    <col min="14613" max="14613" width="8.69921875" style="51"/>
    <col min="14614" max="14628" width="0" style="51" hidden="1" customWidth="1"/>
    <col min="14629" max="14847" width="8.69921875" style="51"/>
    <col min="14848" max="14848" width="1.69921875" style="51" customWidth="1"/>
    <col min="14849" max="14849" width="31" style="51" customWidth="1"/>
    <col min="14850" max="14850" width="10.09765625" style="51" customWidth="1"/>
    <col min="14851" max="14851" width="8.3984375" style="51" customWidth="1"/>
    <col min="14852" max="14852" width="10.5" style="51" customWidth="1"/>
    <col min="14853" max="14853" width="8.69921875" style="51" customWidth="1"/>
    <col min="14854" max="14854" width="10.5" style="51" customWidth="1"/>
    <col min="14855" max="14855" width="9" style="51" customWidth="1"/>
    <col min="14856" max="14856" width="10.59765625" style="51" customWidth="1"/>
    <col min="14857" max="14857" width="10.8984375" style="51" customWidth="1"/>
    <col min="14858" max="14860" width="0" style="51" hidden="1" customWidth="1"/>
    <col min="14861" max="14868" width="8" style="51" customWidth="1"/>
    <col min="14869" max="14869" width="8.69921875" style="51"/>
    <col min="14870" max="14884" width="0" style="51" hidden="1" customWidth="1"/>
    <col min="14885" max="15103" width="8.69921875" style="51"/>
    <col min="15104" max="15104" width="1.69921875" style="51" customWidth="1"/>
    <col min="15105" max="15105" width="31" style="51" customWidth="1"/>
    <col min="15106" max="15106" width="10.09765625" style="51" customWidth="1"/>
    <col min="15107" max="15107" width="8.3984375" style="51" customWidth="1"/>
    <col min="15108" max="15108" width="10.5" style="51" customWidth="1"/>
    <col min="15109" max="15109" width="8.69921875" style="51" customWidth="1"/>
    <col min="15110" max="15110" width="10.5" style="51" customWidth="1"/>
    <col min="15111" max="15111" width="9" style="51" customWidth="1"/>
    <col min="15112" max="15112" width="10.59765625" style="51" customWidth="1"/>
    <col min="15113" max="15113" width="10.8984375" style="51" customWidth="1"/>
    <col min="15114" max="15116" width="0" style="51" hidden="1" customWidth="1"/>
    <col min="15117" max="15124" width="8" style="51" customWidth="1"/>
    <col min="15125" max="15125" width="8.69921875" style="51"/>
    <col min="15126" max="15140" width="0" style="51" hidden="1" customWidth="1"/>
    <col min="15141" max="15359" width="8.69921875" style="51"/>
    <col min="15360" max="15360" width="1.69921875" style="51" customWidth="1"/>
    <col min="15361" max="15361" width="31" style="51" customWidth="1"/>
    <col min="15362" max="15362" width="10.09765625" style="51" customWidth="1"/>
    <col min="15363" max="15363" width="8.3984375" style="51" customWidth="1"/>
    <col min="15364" max="15364" width="10.5" style="51" customWidth="1"/>
    <col min="15365" max="15365" width="8.69921875" style="51" customWidth="1"/>
    <col min="15366" max="15366" width="10.5" style="51" customWidth="1"/>
    <col min="15367" max="15367" width="9" style="51" customWidth="1"/>
    <col min="15368" max="15368" width="10.59765625" style="51" customWidth="1"/>
    <col min="15369" max="15369" width="10.8984375" style="51" customWidth="1"/>
    <col min="15370" max="15372" width="0" style="51" hidden="1" customWidth="1"/>
    <col min="15373" max="15380" width="8" style="51" customWidth="1"/>
    <col min="15381" max="15381" width="8.69921875" style="51"/>
    <col min="15382" max="15396" width="0" style="51" hidden="1" customWidth="1"/>
    <col min="15397" max="15615" width="8.69921875" style="51"/>
    <col min="15616" max="15616" width="1.69921875" style="51" customWidth="1"/>
    <col min="15617" max="15617" width="31" style="51" customWidth="1"/>
    <col min="15618" max="15618" width="10.09765625" style="51" customWidth="1"/>
    <col min="15619" max="15619" width="8.3984375" style="51" customWidth="1"/>
    <col min="15620" max="15620" width="10.5" style="51" customWidth="1"/>
    <col min="15621" max="15621" width="8.69921875" style="51" customWidth="1"/>
    <col min="15622" max="15622" width="10.5" style="51" customWidth="1"/>
    <col min="15623" max="15623" width="9" style="51" customWidth="1"/>
    <col min="15624" max="15624" width="10.59765625" style="51" customWidth="1"/>
    <col min="15625" max="15625" width="10.8984375" style="51" customWidth="1"/>
    <col min="15626" max="15628" width="0" style="51" hidden="1" customWidth="1"/>
    <col min="15629" max="15636" width="8" style="51" customWidth="1"/>
    <col min="15637" max="15637" width="8.69921875" style="51"/>
    <col min="15638" max="15652" width="0" style="51" hidden="1" customWidth="1"/>
    <col min="15653" max="15871" width="8.69921875" style="51"/>
    <col min="15872" max="15872" width="1.69921875" style="51" customWidth="1"/>
    <col min="15873" max="15873" width="31" style="51" customWidth="1"/>
    <col min="15874" max="15874" width="10.09765625" style="51" customWidth="1"/>
    <col min="15875" max="15875" width="8.3984375" style="51" customWidth="1"/>
    <col min="15876" max="15876" width="10.5" style="51" customWidth="1"/>
    <col min="15877" max="15877" width="8.69921875" style="51" customWidth="1"/>
    <col min="15878" max="15878" width="10.5" style="51" customWidth="1"/>
    <col min="15879" max="15879" width="9" style="51" customWidth="1"/>
    <col min="15880" max="15880" width="10.59765625" style="51" customWidth="1"/>
    <col min="15881" max="15881" width="10.8984375" style="51" customWidth="1"/>
    <col min="15882" max="15884" width="0" style="51" hidden="1" customWidth="1"/>
    <col min="15885" max="15892" width="8" style="51" customWidth="1"/>
    <col min="15893" max="15893" width="8.69921875" style="51"/>
    <col min="15894" max="15908" width="0" style="51" hidden="1" customWidth="1"/>
    <col min="15909" max="16127" width="8.69921875" style="51"/>
    <col min="16128" max="16128" width="1.69921875" style="51" customWidth="1"/>
    <col min="16129" max="16129" width="31" style="51" customWidth="1"/>
    <col min="16130" max="16130" width="10.09765625" style="51" customWidth="1"/>
    <col min="16131" max="16131" width="8.3984375" style="51" customWidth="1"/>
    <col min="16132" max="16132" width="10.5" style="51" customWidth="1"/>
    <col min="16133" max="16133" width="8.69921875" style="51" customWidth="1"/>
    <col min="16134" max="16134" width="10.5" style="51" customWidth="1"/>
    <col min="16135" max="16135" width="9" style="51" customWidth="1"/>
    <col min="16136" max="16136" width="10.59765625" style="51" customWidth="1"/>
    <col min="16137" max="16137" width="10.8984375" style="51" customWidth="1"/>
    <col min="16138" max="16140" width="0" style="51" hidden="1" customWidth="1"/>
    <col min="16141" max="16148" width="8" style="51" customWidth="1"/>
    <col min="16149" max="16149" width="8.69921875" style="51"/>
    <col min="16150" max="16164" width="0" style="51" hidden="1" customWidth="1"/>
    <col min="16165" max="16384" width="8.69921875" style="51"/>
  </cols>
  <sheetData>
    <row r="1" spans="1:36" ht="20.25" customHeight="1" x14ac:dyDescent="0.3">
      <c r="A1" s="173" t="s">
        <v>17</v>
      </c>
      <c r="B1" s="173"/>
      <c r="C1" s="173"/>
      <c r="D1" s="173"/>
      <c r="E1" s="173"/>
      <c r="F1" s="173"/>
      <c r="G1" s="173"/>
      <c r="H1" s="173"/>
      <c r="I1" s="173"/>
    </row>
    <row r="2" spans="1:36" s="10" customFormat="1" ht="14.25" hidden="1" customHeight="1" x14ac:dyDescent="0.3">
      <c r="A2" s="8" t="e">
        <f>CONCATENATE(#REF!," ",#REF!)</f>
        <v>#REF!</v>
      </c>
      <c r="B2" s="9"/>
      <c r="C2" s="9"/>
      <c r="D2" s="9"/>
      <c r="E2" s="9"/>
      <c r="F2" s="9"/>
      <c r="G2" s="9"/>
      <c r="H2" s="9"/>
      <c r="I2" s="9"/>
      <c r="J2" s="9"/>
    </row>
    <row r="3" spans="1:36" s="10" customFormat="1" ht="14.25" hidden="1" customHeight="1" x14ac:dyDescent="0.3">
      <c r="A3" s="11" t="s">
        <v>18</v>
      </c>
      <c r="B3" s="174" t="s">
        <v>19</v>
      </c>
      <c r="C3" s="174"/>
      <c r="D3" s="174"/>
      <c r="E3" s="174"/>
      <c r="F3" s="174"/>
      <c r="G3" s="174"/>
      <c r="H3" s="9"/>
      <c r="I3" s="9"/>
      <c r="J3" s="9"/>
    </row>
    <row r="4" spans="1:36" s="10" customFormat="1" ht="14.25" hidden="1" customHeight="1" x14ac:dyDescent="0.3">
      <c r="A4" s="8" t="e">
        <f>CONCATENATE(#REF!," ",TEXT(#REF!,"mm/aaaa"))</f>
        <v>#REF!</v>
      </c>
      <c r="B4" s="9"/>
      <c r="C4" s="12"/>
      <c r="D4" s="12"/>
      <c r="E4" s="12"/>
      <c r="F4" s="12"/>
      <c r="G4" s="12"/>
      <c r="H4" s="12"/>
      <c r="I4" s="12"/>
      <c r="J4" s="12"/>
    </row>
    <row r="5" spans="1:36" s="10" customFormat="1" ht="14.25" hidden="1" customHeight="1" x14ac:dyDescent="0.3">
      <c r="A5" s="8" t="e">
        <f>CONCATENATE(#REF!," ",TEXT(#REF!,"0,00%"))</f>
        <v>#REF!</v>
      </c>
      <c r="B5" s="9"/>
      <c r="C5" s="9"/>
      <c r="E5" s="9"/>
      <c r="F5" s="9"/>
    </row>
    <row r="6" spans="1:36" s="10" customFormat="1" ht="14.25" hidden="1" customHeight="1" x14ac:dyDescent="0.3">
      <c r="A6" s="8" t="e">
        <f>CONCATENATE(#REF!," ",TEXT(#REF!,"R$ 0.000,00"))</f>
        <v>#REF!</v>
      </c>
      <c r="B6" s="9"/>
      <c r="C6" s="9"/>
      <c r="E6" s="9"/>
      <c r="F6" s="9"/>
      <c r="G6" s="13"/>
      <c r="H6" s="14"/>
      <c r="I6" s="13"/>
      <c r="J6" s="13"/>
    </row>
    <row r="7" spans="1:36" s="10" customFormat="1" ht="13.8" hidden="1" x14ac:dyDescent="0.3">
      <c r="A7" s="8" t="e">
        <f>CONCATENATE(#REF!," ",TEXT(#REF!,))</f>
        <v>#REF!</v>
      </c>
      <c r="B7" s="15"/>
      <c r="C7" s="15"/>
      <c r="D7" s="15"/>
      <c r="E7" s="15"/>
      <c r="F7" s="15"/>
      <c r="G7" s="15"/>
    </row>
    <row r="8" spans="1:36" ht="3.75" customHeight="1" thickBot="1" x14ac:dyDescent="0.35">
      <c r="A8" s="73"/>
      <c r="B8" s="73"/>
      <c r="C8" s="73"/>
      <c r="D8" s="72"/>
      <c r="E8" s="72"/>
      <c r="F8" s="72"/>
      <c r="G8" s="72"/>
      <c r="H8" s="72"/>
      <c r="I8" s="51"/>
    </row>
    <row r="9" spans="1:36" ht="47.25" customHeight="1" x14ac:dyDescent="0.3">
      <c r="A9" s="71"/>
      <c r="B9" s="175"/>
      <c r="C9" s="176"/>
      <c r="D9" s="176"/>
      <c r="E9" s="176"/>
      <c r="F9" s="176"/>
      <c r="G9" s="176"/>
      <c r="H9" s="176"/>
      <c r="I9" s="177"/>
    </row>
    <row r="10" spans="1:36" ht="15.6" x14ac:dyDescent="0.3">
      <c r="A10" s="69" t="s">
        <v>20</v>
      </c>
      <c r="B10" s="162" t="s">
        <v>21</v>
      </c>
      <c r="C10" s="162"/>
      <c r="D10" s="162"/>
      <c r="E10" s="162"/>
      <c r="F10" s="162" t="s">
        <v>22</v>
      </c>
      <c r="G10" s="162"/>
      <c r="H10" s="162"/>
      <c r="I10" s="163"/>
      <c r="V10" s="159" t="s">
        <v>23</v>
      </c>
      <c r="W10" s="159"/>
      <c r="X10" s="159"/>
      <c r="Y10" s="159"/>
      <c r="Z10" s="159"/>
      <c r="AA10" s="159"/>
      <c r="AB10" s="159"/>
      <c r="AC10" s="159"/>
      <c r="AD10" s="159"/>
      <c r="AE10" s="159"/>
      <c r="AF10" s="159"/>
      <c r="AG10" s="159"/>
      <c r="AH10" s="159"/>
      <c r="AI10" s="159"/>
      <c r="AJ10" s="159"/>
    </row>
    <row r="11" spans="1:36" s="70" customFormat="1" ht="33.75" customHeight="1" x14ac:dyDescent="0.25">
      <c r="A11" s="69" t="s">
        <v>24</v>
      </c>
      <c r="B11" s="160" t="s">
        <v>25</v>
      </c>
      <c r="C11" s="160"/>
      <c r="D11" s="160"/>
      <c r="E11" s="160"/>
      <c r="F11" s="160" t="s">
        <v>26</v>
      </c>
      <c r="G11" s="160"/>
      <c r="H11" s="160"/>
      <c r="I11" s="161"/>
      <c r="V11" s="159"/>
      <c r="W11" s="159"/>
      <c r="X11" s="159"/>
      <c r="Y11" s="159"/>
      <c r="Z11" s="159"/>
      <c r="AA11" s="159"/>
      <c r="AB11" s="159"/>
      <c r="AC11" s="159"/>
      <c r="AD11" s="159"/>
      <c r="AE11" s="159"/>
      <c r="AF11" s="159"/>
      <c r="AG11" s="159"/>
      <c r="AH11" s="159"/>
      <c r="AI11" s="159"/>
      <c r="AJ11" s="159"/>
    </row>
    <row r="12" spans="1:36" ht="15.6" x14ac:dyDescent="0.3">
      <c r="A12" s="69" t="s">
        <v>27</v>
      </c>
      <c r="B12" s="162" t="s">
        <v>28</v>
      </c>
      <c r="C12" s="162"/>
      <c r="D12" s="162"/>
      <c r="E12" s="162"/>
      <c r="F12" s="162" t="s">
        <v>29</v>
      </c>
      <c r="G12" s="162"/>
      <c r="H12" s="162"/>
      <c r="I12" s="163"/>
      <c r="V12" s="159"/>
      <c r="W12" s="159"/>
      <c r="X12" s="159"/>
      <c r="Y12" s="159"/>
      <c r="Z12" s="159"/>
      <c r="AA12" s="159"/>
      <c r="AB12" s="159"/>
      <c r="AC12" s="159"/>
      <c r="AD12" s="159"/>
      <c r="AE12" s="159"/>
      <c r="AF12" s="159"/>
      <c r="AG12" s="159"/>
      <c r="AH12" s="159"/>
      <c r="AI12" s="159"/>
      <c r="AJ12" s="159"/>
    </row>
    <row r="13" spans="1:36" ht="36" customHeight="1" thickBot="1" x14ac:dyDescent="0.35">
      <c r="A13" s="68" t="s">
        <v>30</v>
      </c>
      <c r="B13" s="164" t="s">
        <v>31</v>
      </c>
      <c r="C13" s="164"/>
      <c r="D13" s="164"/>
      <c r="E13" s="164"/>
      <c r="F13" s="165" t="s">
        <v>32</v>
      </c>
      <c r="G13" s="165"/>
      <c r="H13" s="165"/>
      <c r="I13" s="166"/>
      <c r="V13" s="159"/>
      <c r="W13" s="159"/>
      <c r="X13" s="159"/>
      <c r="Y13" s="159"/>
      <c r="Z13" s="159"/>
      <c r="AA13" s="159"/>
      <c r="AB13" s="159"/>
      <c r="AC13" s="159"/>
      <c r="AD13" s="159"/>
      <c r="AE13" s="159"/>
      <c r="AF13" s="159"/>
      <c r="AG13" s="159"/>
      <c r="AH13" s="159"/>
      <c r="AI13" s="159"/>
      <c r="AJ13" s="159"/>
    </row>
    <row r="14" spans="1:36" ht="16.5" customHeight="1" thickBot="1" x14ac:dyDescent="0.35">
      <c r="I14" s="51"/>
      <c r="V14" s="159"/>
      <c r="W14" s="159"/>
      <c r="X14" s="159"/>
      <c r="Y14" s="159"/>
      <c r="Z14" s="159"/>
      <c r="AA14" s="159"/>
      <c r="AB14" s="159"/>
      <c r="AC14" s="159"/>
      <c r="AD14" s="159"/>
      <c r="AE14" s="159"/>
      <c r="AF14" s="159"/>
      <c r="AG14" s="159"/>
      <c r="AH14" s="159"/>
      <c r="AI14" s="159"/>
      <c r="AJ14" s="159"/>
    </row>
    <row r="15" spans="1:36" x14ac:dyDescent="0.3">
      <c r="A15" s="167" t="s">
        <v>33</v>
      </c>
      <c r="B15" s="168"/>
      <c r="C15" s="168"/>
      <c r="D15" s="168"/>
      <c r="E15" s="168"/>
      <c r="F15" s="168"/>
      <c r="G15" s="168"/>
      <c r="H15" s="168"/>
      <c r="I15" s="169"/>
      <c r="V15" s="159"/>
      <c r="W15" s="159"/>
      <c r="X15" s="159"/>
      <c r="Y15" s="159"/>
      <c r="Z15" s="159"/>
      <c r="AA15" s="159"/>
      <c r="AB15" s="159"/>
      <c r="AC15" s="159"/>
      <c r="AD15" s="159"/>
      <c r="AE15" s="159"/>
      <c r="AF15" s="159"/>
      <c r="AG15" s="159"/>
      <c r="AH15" s="159"/>
      <c r="AI15" s="159"/>
      <c r="AJ15" s="159"/>
    </row>
    <row r="16" spans="1:36" x14ac:dyDescent="0.3">
      <c r="A16" s="170"/>
      <c r="B16" s="171"/>
      <c r="C16" s="171"/>
      <c r="D16" s="171"/>
      <c r="E16" s="171"/>
      <c r="F16" s="171"/>
      <c r="G16" s="171"/>
      <c r="H16" s="171"/>
      <c r="I16" s="172"/>
      <c r="V16" s="159"/>
      <c r="W16" s="159"/>
      <c r="X16" s="159"/>
      <c r="Y16" s="159"/>
      <c r="Z16" s="159"/>
      <c r="AA16" s="159"/>
      <c r="AB16" s="159"/>
      <c r="AC16" s="159"/>
      <c r="AD16" s="159"/>
      <c r="AE16" s="159"/>
      <c r="AF16" s="159"/>
      <c r="AG16" s="159"/>
      <c r="AH16" s="159"/>
      <c r="AI16" s="159"/>
      <c r="AJ16" s="159"/>
    </row>
    <row r="17" spans="1:36" s="67" customFormat="1" ht="15" thickBot="1" x14ac:dyDescent="0.35">
      <c r="A17" s="16" t="s">
        <v>34</v>
      </c>
      <c r="B17" s="156" t="s">
        <v>35</v>
      </c>
      <c r="C17" s="157"/>
      <c r="D17" s="156" t="s">
        <v>36</v>
      </c>
      <c r="E17" s="157"/>
      <c r="F17" s="156" t="s">
        <v>37</v>
      </c>
      <c r="G17" s="157"/>
      <c r="H17" s="156" t="s">
        <v>157</v>
      </c>
      <c r="I17" s="158"/>
      <c r="V17" s="55"/>
      <c r="W17" s="55"/>
      <c r="X17" s="55"/>
      <c r="Y17" s="55"/>
      <c r="Z17" s="55"/>
      <c r="AA17" s="55"/>
      <c r="AB17" s="55"/>
      <c r="AC17" s="55"/>
      <c r="AD17" s="55"/>
      <c r="AE17" s="55"/>
      <c r="AF17" s="55"/>
      <c r="AG17" s="55"/>
      <c r="AH17" s="55"/>
      <c r="AI17" s="55"/>
      <c r="AJ17" s="55"/>
    </row>
    <row r="18" spans="1:36" ht="13.95" customHeight="1" x14ac:dyDescent="0.3">
      <c r="A18" s="66" t="s">
        <v>38</v>
      </c>
      <c r="B18" s="65" t="s">
        <v>39</v>
      </c>
      <c r="C18" s="65" t="s">
        <v>40</v>
      </c>
      <c r="D18" s="65" t="s">
        <v>39</v>
      </c>
      <c r="E18" s="65" t="s">
        <v>40</v>
      </c>
      <c r="F18" s="65" t="s">
        <v>39</v>
      </c>
      <c r="G18" s="65" t="s">
        <v>40</v>
      </c>
      <c r="H18" s="65" t="s">
        <v>39</v>
      </c>
      <c r="I18" s="64" t="s">
        <v>40</v>
      </c>
      <c r="V18" s="178" t="s">
        <v>41</v>
      </c>
      <c r="W18" s="178"/>
      <c r="X18" s="178"/>
      <c r="Y18" s="178"/>
      <c r="Z18" s="178"/>
      <c r="AA18" s="178"/>
      <c r="AB18" s="178"/>
      <c r="AC18" s="178"/>
      <c r="AD18" s="178"/>
      <c r="AE18" s="178"/>
      <c r="AF18" s="178"/>
      <c r="AG18" s="178"/>
      <c r="AH18" s="178"/>
      <c r="AI18" s="178"/>
      <c r="AJ18" s="178"/>
    </row>
    <row r="19" spans="1:36" x14ac:dyDescent="0.3">
      <c r="A19" s="60" t="s">
        <v>42</v>
      </c>
      <c r="B19" s="50">
        <v>0.03</v>
      </c>
      <c r="C19" s="50">
        <v>6.1600000000000002E-2</v>
      </c>
      <c r="D19" s="50">
        <v>0.04</v>
      </c>
      <c r="E19" s="50">
        <v>7.3999999999999996E-2</v>
      </c>
      <c r="F19" s="50">
        <v>0.05</v>
      </c>
      <c r="G19" s="50">
        <v>8.9599999999999999E-2</v>
      </c>
      <c r="H19" s="17">
        <v>3.2500000000000001E-2</v>
      </c>
      <c r="I19" s="48">
        <f>E19</f>
        <v>7.3999999999999996E-2</v>
      </c>
      <c r="V19" s="178"/>
      <c r="W19" s="178"/>
      <c r="X19" s="178"/>
      <c r="Y19" s="178"/>
      <c r="Z19" s="178"/>
      <c r="AA19" s="178"/>
      <c r="AB19" s="178"/>
      <c r="AC19" s="178"/>
      <c r="AD19" s="178"/>
      <c r="AE19" s="178"/>
      <c r="AF19" s="178"/>
      <c r="AG19" s="178"/>
      <c r="AH19" s="178"/>
      <c r="AI19" s="178"/>
      <c r="AJ19" s="178"/>
    </row>
    <row r="20" spans="1:36" ht="13.2" hidden="1" customHeight="1" x14ac:dyDescent="0.3">
      <c r="A20" s="60" t="s">
        <v>43</v>
      </c>
      <c r="B20" s="50">
        <v>3.5000000000000003E-2</v>
      </c>
      <c r="C20" s="50">
        <v>7.0000000000000007E-2</v>
      </c>
      <c r="D20" s="50">
        <v>7.6499999999999999E-2</v>
      </c>
      <c r="E20" s="50">
        <v>0.1085</v>
      </c>
      <c r="F20" s="50">
        <v>5.2499999999999998E-2</v>
      </c>
      <c r="G20" s="50">
        <v>9.1499999999999998E-2</v>
      </c>
      <c r="H20" s="17"/>
      <c r="I20" s="48"/>
      <c r="V20" s="178"/>
      <c r="W20" s="178"/>
      <c r="X20" s="178"/>
      <c r="Y20" s="178"/>
      <c r="Z20" s="178"/>
      <c r="AA20" s="178"/>
      <c r="AB20" s="178"/>
      <c r="AC20" s="178"/>
      <c r="AD20" s="178"/>
      <c r="AE20" s="178"/>
      <c r="AF20" s="178"/>
      <c r="AG20" s="178"/>
      <c r="AH20" s="178"/>
      <c r="AI20" s="178"/>
      <c r="AJ20" s="178"/>
    </row>
    <row r="21" spans="1:36" ht="13.2" hidden="1" customHeight="1" x14ac:dyDescent="0.3">
      <c r="A21" s="60" t="s">
        <v>44</v>
      </c>
      <c r="B21" s="49">
        <v>0.03</v>
      </c>
      <c r="C21" s="49">
        <v>6.5000000000000002E-2</v>
      </c>
      <c r="D21" s="49">
        <v>7.1499999999999994E-2</v>
      </c>
      <c r="E21" s="49">
        <v>0.10349999999999999</v>
      </c>
      <c r="F21" s="49">
        <v>4.7500000000000001E-2</v>
      </c>
      <c r="G21" s="49">
        <v>8.6499999999999994E-2</v>
      </c>
      <c r="H21" s="17"/>
      <c r="I21" s="48"/>
      <c r="J21" s="62" t="s">
        <v>45</v>
      </c>
      <c r="L21" s="51">
        <v>4.6699999999999998E-2</v>
      </c>
      <c r="M21" s="51">
        <v>8.6900000000000005E-2</v>
      </c>
      <c r="V21" s="178"/>
      <c r="W21" s="178"/>
      <c r="X21" s="178"/>
      <c r="Y21" s="178"/>
      <c r="Z21" s="178"/>
      <c r="AA21" s="178"/>
      <c r="AB21" s="178"/>
      <c r="AC21" s="178"/>
      <c r="AD21" s="178"/>
      <c r="AE21" s="178"/>
      <c r="AF21" s="178"/>
      <c r="AG21" s="178"/>
      <c r="AH21" s="178"/>
      <c r="AI21" s="178"/>
      <c r="AJ21" s="178"/>
    </row>
    <row r="22" spans="1:36" ht="13.2" hidden="1" customHeight="1" x14ac:dyDescent="0.3">
      <c r="A22" s="60" t="s">
        <v>46</v>
      </c>
      <c r="B22" s="50">
        <v>2.5000000000000001E-2</v>
      </c>
      <c r="C22" s="50">
        <v>0.06</v>
      </c>
      <c r="D22" s="50">
        <v>6.6500000000000004E-2</v>
      </c>
      <c r="E22" s="50">
        <v>9.8500000000000004E-2</v>
      </c>
      <c r="F22" s="50">
        <v>4.2500000000000003E-2</v>
      </c>
      <c r="G22" s="50">
        <v>8.1500000000000003E-2</v>
      </c>
      <c r="H22" s="17"/>
      <c r="I22" s="48"/>
      <c r="V22" s="178"/>
      <c r="W22" s="178"/>
      <c r="X22" s="178"/>
      <c r="Y22" s="178"/>
      <c r="Z22" s="178"/>
      <c r="AA22" s="178"/>
      <c r="AB22" s="178"/>
      <c r="AC22" s="178"/>
      <c r="AD22" s="178"/>
      <c r="AE22" s="178"/>
      <c r="AF22" s="178"/>
      <c r="AG22" s="178"/>
      <c r="AH22" s="178"/>
      <c r="AI22" s="178"/>
      <c r="AJ22" s="178"/>
    </row>
    <row r="23" spans="1:36" ht="13.2" hidden="1" customHeight="1" x14ac:dyDescent="0.3">
      <c r="A23" s="60" t="s">
        <v>47</v>
      </c>
      <c r="B23" s="50">
        <v>0.02</v>
      </c>
      <c r="C23" s="50">
        <v>5.5E-2</v>
      </c>
      <c r="D23" s="50">
        <v>6.1499999999999999E-2</v>
      </c>
      <c r="E23" s="50">
        <v>9.35E-2</v>
      </c>
      <c r="F23" s="50">
        <v>3.7499999999999999E-2</v>
      </c>
      <c r="G23" s="50">
        <v>7.6499999999999999E-2</v>
      </c>
      <c r="H23" s="17"/>
      <c r="I23" s="48"/>
      <c r="V23" s="178"/>
      <c r="W23" s="178"/>
      <c r="X23" s="178"/>
      <c r="Y23" s="178"/>
      <c r="Z23" s="178"/>
      <c r="AA23" s="178"/>
      <c r="AB23" s="178"/>
      <c r="AC23" s="178"/>
      <c r="AD23" s="178"/>
      <c r="AE23" s="178"/>
      <c r="AF23" s="178"/>
      <c r="AG23" s="178"/>
      <c r="AH23" s="178"/>
      <c r="AI23" s="178"/>
      <c r="AJ23" s="178"/>
    </row>
    <row r="24" spans="1:36" x14ac:dyDescent="0.3">
      <c r="A24" s="60" t="s">
        <v>48</v>
      </c>
      <c r="B24" s="179">
        <v>5.8999999999999999E-3</v>
      </c>
      <c r="C24" s="179"/>
      <c r="D24" s="179">
        <v>1.23E-2</v>
      </c>
      <c r="E24" s="179"/>
      <c r="F24" s="179">
        <v>1.3899999999999999E-2</v>
      </c>
      <c r="G24" s="179"/>
      <c r="H24" s="180">
        <f>B24</f>
        <v>5.8999999999999999E-3</v>
      </c>
      <c r="I24" s="181"/>
      <c r="J24" s="62" t="s">
        <v>45</v>
      </c>
      <c r="L24" s="51">
        <v>1.21E-2</v>
      </c>
      <c r="V24" s="178"/>
      <c r="W24" s="178"/>
      <c r="X24" s="178"/>
      <c r="Y24" s="178"/>
      <c r="Z24" s="178"/>
      <c r="AA24" s="178"/>
      <c r="AB24" s="178"/>
      <c r="AC24" s="178"/>
      <c r="AD24" s="178"/>
      <c r="AE24" s="178"/>
      <c r="AF24" s="178"/>
      <c r="AG24" s="178"/>
      <c r="AH24" s="178"/>
      <c r="AI24" s="178"/>
      <c r="AJ24" s="178"/>
    </row>
    <row r="25" spans="1:36" x14ac:dyDescent="0.3">
      <c r="A25" s="60" t="s">
        <v>49</v>
      </c>
      <c r="B25" s="179">
        <v>8.0000000000000002E-3</v>
      </c>
      <c r="C25" s="179"/>
      <c r="D25" s="179">
        <v>8.0000000000000002E-3</v>
      </c>
      <c r="E25" s="179"/>
      <c r="F25" s="179">
        <v>0.01</v>
      </c>
      <c r="G25" s="179"/>
      <c r="H25" s="179">
        <f>H27+H26</f>
        <v>8.0000000000000002E-3</v>
      </c>
      <c r="I25" s="182"/>
      <c r="V25" s="178"/>
      <c r="W25" s="178"/>
      <c r="X25" s="178"/>
      <c r="Y25" s="178"/>
      <c r="Z25" s="178"/>
      <c r="AA25" s="178"/>
      <c r="AB25" s="178"/>
      <c r="AC25" s="178"/>
      <c r="AD25" s="178"/>
      <c r="AE25" s="178"/>
      <c r="AF25" s="178"/>
      <c r="AG25" s="178"/>
      <c r="AH25" s="178"/>
      <c r="AI25" s="178"/>
      <c r="AJ25" s="178"/>
    </row>
    <row r="26" spans="1:36" x14ac:dyDescent="0.3">
      <c r="A26" s="60" t="s">
        <v>50</v>
      </c>
      <c r="B26" s="179">
        <v>4.0000000000000001E-3</v>
      </c>
      <c r="C26" s="179"/>
      <c r="D26" s="179">
        <v>4.0000000000000001E-3</v>
      </c>
      <c r="E26" s="179"/>
      <c r="F26" s="179">
        <v>5.0000000000000001E-3</v>
      </c>
      <c r="G26" s="179"/>
      <c r="H26" s="180">
        <f>B26</f>
        <v>4.0000000000000001E-3</v>
      </c>
      <c r="I26" s="181"/>
      <c r="J26" s="62" t="s">
        <v>45</v>
      </c>
      <c r="L26" s="51">
        <v>4.5999999999999999E-3</v>
      </c>
      <c r="V26" s="61"/>
      <c r="W26" s="61"/>
      <c r="X26" s="61"/>
      <c r="Y26" s="61"/>
      <c r="Z26" s="61"/>
      <c r="AA26" s="61"/>
      <c r="AB26" s="61"/>
      <c r="AC26" s="61"/>
      <c r="AD26" s="61"/>
      <c r="AE26" s="61"/>
      <c r="AF26" s="61"/>
      <c r="AG26" s="61"/>
      <c r="AH26" s="61"/>
      <c r="AI26" s="61"/>
      <c r="AJ26" s="61"/>
    </row>
    <row r="27" spans="1:36" x14ac:dyDescent="0.3">
      <c r="A27" s="60" t="s">
        <v>51</v>
      </c>
      <c r="B27" s="179">
        <v>4.0000000000000001E-3</v>
      </c>
      <c r="C27" s="179"/>
      <c r="D27" s="179">
        <v>4.0000000000000001E-3</v>
      </c>
      <c r="E27" s="179"/>
      <c r="F27" s="179">
        <v>5.0000000000000001E-3</v>
      </c>
      <c r="G27" s="179"/>
      <c r="H27" s="180">
        <f>B27</f>
        <v>4.0000000000000001E-3</v>
      </c>
      <c r="I27" s="181"/>
      <c r="J27" s="62" t="s">
        <v>45</v>
      </c>
      <c r="L27" s="51">
        <v>2.8E-3</v>
      </c>
      <c r="V27" s="61"/>
      <c r="W27" s="61"/>
      <c r="X27" s="183" t="s">
        <v>52</v>
      </c>
      <c r="Y27" s="183"/>
      <c r="Z27" s="183"/>
      <c r="AA27" s="183"/>
      <c r="AB27" s="183"/>
      <c r="AC27" s="183"/>
      <c r="AD27" s="183"/>
      <c r="AE27" s="183"/>
      <c r="AF27" s="183"/>
      <c r="AG27" s="183"/>
      <c r="AH27" s="183"/>
      <c r="AI27" s="183"/>
      <c r="AJ27" s="183"/>
    </row>
    <row r="28" spans="1:36" x14ac:dyDescent="0.3">
      <c r="A28" s="60" t="s">
        <v>53</v>
      </c>
      <c r="B28" s="179">
        <v>9.7000000000000003E-3</v>
      </c>
      <c r="C28" s="179"/>
      <c r="D28" s="179">
        <v>1.2699999999999999E-2</v>
      </c>
      <c r="E28" s="179"/>
      <c r="F28" s="179">
        <v>1.2699999999999999E-2</v>
      </c>
      <c r="G28" s="179"/>
      <c r="H28" s="180">
        <f>D28</f>
        <v>1.2699999999999999E-2</v>
      </c>
      <c r="I28" s="181"/>
      <c r="V28" s="61"/>
      <c r="W28" s="61"/>
      <c r="X28" s="183"/>
      <c r="Y28" s="183"/>
      <c r="Z28" s="183"/>
      <c r="AA28" s="183"/>
      <c r="AB28" s="183"/>
      <c r="AC28" s="183"/>
      <c r="AD28" s="183"/>
      <c r="AE28" s="183"/>
      <c r="AF28" s="183"/>
      <c r="AG28" s="183"/>
      <c r="AH28" s="183"/>
      <c r="AI28" s="183"/>
      <c r="AJ28" s="183"/>
    </row>
    <row r="29" spans="1:36" ht="26.4" hidden="1" customHeight="1" x14ac:dyDescent="0.3">
      <c r="A29" s="63" t="s">
        <v>54</v>
      </c>
      <c r="B29" s="179">
        <v>2.5000000000000001E-3</v>
      </c>
      <c r="C29" s="179"/>
      <c r="D29" s="179">
        <v>5.7000000000000002E-3</v>
      </c>
      <c r="E29" s="179"/>
      <c r="F29" s="179">
        <v>4.3E-3</v>
      </c>
      <c r="G29" s="179"/>
      <c r="H29" s="184"/>
      <c r="I29" s="181"/>
      <c r="J29" s="62"/>
      <c r="V29" s="61"/>
      <c r="W29" s="61"/>
      <c r="X29" s="183"/>
      <c r="Y29" s="183"/>
      <c r="Z29" s="183"/>
      <c r="AA29" s="183"/>
      <c r="AB29" s="183"/>
      <c r="AC29" s="183"/>
      <c r="AD29" s="183"/>
      <c r="AE29" s="183"/>
      <c r="AF29" s="183"/>
      <c r="AG29" s="183"/>
      <c r="AH29" s="183"/>
      <c r="AI29" s="183"/>
      <c r="AJ29" s="183"/>
    </row>
    <row r="30" spans="1:36" ht="26.4" hidden="1" customHeight="1" x14ac:dyDescent="0.3">
      <c r="A30" s="63" t="s">
        <v>55</v>
      </c>
      <c r="B30" s="179">
        <v>3.5000000000000001E-3</v>
      </c>
      <c r="C30" s="179"/>
      <c r="D30" s="179">
        <v>7.7999999999999996E-3</v>
      </c>
      <c r="E30" s="179"/>
      <c r="F30" s="179">
        <v>6.0000000000000001E-3</v>
      </c>
      <c r="G30" s="179"/>
      <c r="H30" s="184"/>
      <c r="I30" s="181"/>
      <c r="J30" s="62"/>
      <c r="V30" s="61"/>
      <c r="W30" s="61"/>
      <c r="X30" s="183"/>
      <c r="Y30" s="183"/>
      <c r="Z30" s="183"/>
      <c r="AA30" s="183"/>
      <c r="AB30" s="183"/>
      <c r="AC30" s="183"/>
      <c r="AD30" s="183"/>
      <c r="AE30" s="183"/>
      <c r="AF30" s="183"/>
      <c r="AG30" s="183"/>
      <c r="AH30" s="183"/>
      <c r="AI30" s="183"/>
      <c r="AJ30" s="183"/>
    </row>
    <row r="31" spans="1:36" x14ac:dyDescent="0.3">
      <c r="A31" s="60" t="s">
        <v>56</v>
      </c>
      <c r="B31" s="180">
        <f>SUM((B32*0.6),B33:C36)</f>
        <v>5.4499999999999993E-2</v>
      </c>
      <c r="C31" s="181"/>
      <c r="D31" s="180">
        <f>SUM((D32*0.6),D33:E36)</f>
        <v>5.4499999999999993E-2</v>
      </c>
      <c r="E31" s="181"/>
      <c r="F31" s="180">
        <f>SUM((F32*0.6),F33:G36)</f>
        <v>5.4499999999999993E-2</v>
      </c>
      <c r="G31" s="181"/>
      <c r="H31" s="180">
        <f>SUM((H32*0.6),H33:I36)</f>
        <v>5.4499999999999993E-2</v>
      </c>
      <c r="I31" s="181"/>
      <c r="J31" s="62" t="s">
        <v>45</v>
      </c>
      <c r="L31" s="51">
        <v>6.6500000000000004E-2</v>
      </c>
      <c r="V31" s="61"/>
      <c r="W31" s="61"/>
      <c r="X31" s="183"/>
      <c r="Y31" s="183"/>
      <c r="Z31" s="183"/>
      <c r="AA31" s="183"/>
      <c r="AB31" s="183"/>
      <c r="AC31" s="183"/>
      <c r="AD31" s="183"/>
      <c r="AE31" s="183"/>
      <c r="AF31" s="183"/>
      <c r="AG31" s="183"/>
      <c r="AH31" s="183"/>
      <c r="AI31" s="183"/>
      <c r="AJ31" s="183"/>
    </row>
    <row r="32" spans="1:36" x14ac:dyDescent="0.3">
      <c r="A32" s="60" t="s">
        <v>57</v>
      </c>
      <c r="B32" s="185">
        <v>0.03</v>
      </c>
      <c r="C32" s="179"/>
      <c r="D32" s="179">
        <v>0.03</v>
      </c>
      <c r="E32" s="179"/>
      <c r="F32" s="179">
        <v>0.03</v>
      </c>
      <c r="G32" s="179"/>
      <c r="H32" s="179">
        <v>0.03</v>
      </c>
      <c r="I32" s="182"/>
      <c r="V32" s="61"/>
      <c r="W32" s="61"/>
      <c r="X32" s="183"/>
      <c r="Y32" s="183"/>
      <c r="Z32" s="183"/>
      <c r="AA32" s="183"/>
      <c r="AB32" s="183"/>
      <c r="AC32" s="183"/>
      <c r="AD32" s="183"/>
      <c r="AE32" s="183"/>
      <c r="AF32" s="183"/>
      <c r="AG32" s="183"/>
      <c r="AH32" s="183"/>
      <c r="AI32" s="183"/>
      <c r="AJ32" s="183"/>
    </row>
    <row r="33" spans="1:36" x14ac:dyDescent="0.3">
      <c r="A33" s="60" t="s">
        <v>58</v>
      </c>
      <c r="B33" s="185">
        <v>6.4999999999999997E-3</v>
      </c>
      <c r="C33" s="179"/>
      <c r="D33" s="179">
        <v>6.4999999999999997E-3</v>
      </c>
      <c r="E33" s="179"/>
      <c r="F33" s="179">
        <v>6.4999999999999997E-3</v>
      </c>
      <c r="G33" s="179"/>
      <c r="H33" s="179">
        <f>B33</f>
        <v>6.4999999999999997E-3</v>
      </c>
      <c r="I33" s="182"/>
      <c r="V33" s="61"/>
      <c r="W33" s="61"/>
      <c r="X33" s="61"/>
      <c r="Y33" s="61"/>
      <c r="Z33" s="61"/>
      <c r="AA33" s="61"/>
      <c r="AB33" s="61"/>
      <c r="AC33" s="61"/>
      <c r="AD33" s="61"/>
      <c r="AE33" s="61"/>
      <c r="AF33" s="61"/>
      <c r="AG33" s="61"/>
      <c r="AH33" s="61"/>
      <c r="AI33" s="61"/>
      <c r="AJ33" s="61"/>
    </row>
    <row r="34" spans="1:36" x14ac:dyDescent="0.3">
      <c r="A34" s="60" t="s">
        <v>59</v>
      </c>
      <c r="B34" s="185">
        <v>0.03</v>
      </c>
      <c r="C34" s="179"/>
      <c r="D34" s="179">
        <v>0.03</v>
      </c>
      <c r="E34" s="179"/>
      <c r="F34" s="179">
        <v>0.03</v>
      </c>
      <c r="G34" s="179"/>
      <c r="H34" s="179">
        <v>0.03</v>
      </c>
      <c r="I34" s="182"/>
      <c r="V34" s="56"/>
      <c r="W34" s="56"/>
      <c r="X34" s="183" t="s">
        <v>60</v>
      </c>
      <c r="Y34" s="183"/>
      <c r="Z34" s="183"/>
      <c r="AA34" s="183"/>
      <c r="AB34" s="183"/>
      <c r="AC34" s="183"/>
      <c r="AD34" s="183"/>
      <c r="AE34" s="183"/>
      <c r="AF34" s="183"/>
      <c r="AG34" s="183"/>
      <c r="AH34" s="183"/>
      <c r="AI34" s="183"/>
      <c r="AJ34" s="183"/>
    </row>
    <row r="35" spans="1:36" x14ac:dyDescent="0.3">
      <c r="A35" s="60" t="s">
        <v>61</v>
      </c>
      <c r="B35" s="185">
        <v>0</v>
      </c>
      <c r="C35" s="179"/>
      <c r="D35" s="185">
        <v>0</v>
      </c>
      <c r="E35" s="179"/>
      <c r="F35" s="185">
        <v>0</v>
      </c>
      <c r="G35" s="179"/>
      <c r="H35" s="179">
        <f>B35</f>
        <v>0</v>
      </c>
      <c r="I35" s="182"/>
      <c r="V35" s="56"/>
      <c r="W35" s="56"/>
      <c r="X35" s="183"/>
      <c r="Y35" s="183"/>
      <c r="Z35" s="183"/>
      <c r="AA35" s="183"/>
      <c r="AB35" s="183"/>
      <c r="AC35" s="183"/>
      <c r="AD35" s="183"/>
      <c r="AE35" s="183"/>
      <c r="AF35" s="183"/>
      <c r="AG35" s="183"/>
      <c r="AH35" s="183"/>
      <c r="AI35" s="183"/>
      <c r="AJ35" s="183"/>
    </row>
    <row r="36" spans="1:36" ht="15" thickBot="1" x14ac:dyDescent="0.35">
      <c r="A36" s="59" t="s">
        <v>62</v>
      </c>
      <c r="B36" s="186"/>
      <c r="C36" s="186"/>
      <c r="D36" s="186"/>
      <c r="E36" s="186"/>
      <c r="F36" s="186"/>
      <c r="G36" s="186"/>
      <c r="H36" s="187"/>
      <c r="I36" s="188"/>
      <c r="J36" s="58"/>
      <c r="V36" s="56"/>
      <c r="W36" s="56"/>
      <c r="X36" s="183"/>
      <c r="Y36" s="183"/>
      <c r="Z36" s="183"/>
      <c r="AA36" s="183"/>
      <c r="AB36" s="183"/>
      <c r="AC36" s="183"/>
      <c r="AD36" s="183"/>
      <c r="AE36" s="183"/>
      <c r="AF36" s="183"/>
      <c r="AG36" s="183"/>
      <c r="AH36" s="183"/>
      <c r="AI36" s="183"/>
      <c r="AJ36" s="183"/>
    </row>
    <row r="37" spans="1:36" ht="18.600000000000001" thickBot="1" x14ac:dyDescent="0.35">
      <c r="A37" s="57" t="s">
        <v>156</v>
      </c>
      <c r="B37" s="189">
        <f>(((1+(B19+B26+B28+B27))*(1+B24)*(1+C19))/(1-B31))-1</f>
        <v>0.18328982135166605</v>
      </c>
      <c r="C37" s="190"/>
      <c r="D37" s="189">
        <f>(((1+(D19+D26+D28+D27))*(1+D24)*(1+E19))/(1-D31))-1</f>
        <v>0.21967621273400328</v>
      </c>
      <c r="E37" s="190"/>
      <c r="F37" s="189">
        <f>(((1+(F19+F26+F28+F27))*(1+F24)*(1+G19))/(1-F31))-1</f>
        <v>0.25336904652353254</v>
      </c>
      <c r="G37" s="190"/>
      <c r="H37" s="189">
        <f>(((1+(H19+H26+H28+H27))*(1+H24)*(1+I19))/(1-H31))-1</f>
        <v>0.20339556543627713</v>
      </c>
      <c r="I37" s="190"/>
      <c r="V37" s="56"/>
      <c r="W37" s="56"/>
      <c r="X37" s="183"/>
      <c r="Y37" s="183"/>
      <c r="Z37" s="183"/>
      <c r="AA37" s="183"/>
      <c r="AB37" s="183"/>
      <c r="AC37" s="183"/>
      <c r="AD37" s="183"/>
      <c r="AE37" s="183"/>
      <c r="AF37" s="183"/>
      <c r="AG37" s="183"/>
      <c r="AH37" s="183"/>
      <c r="AI37" s="183"/>
      <c r="AJ37" s="183"/>
    </row>
    <row r="38" spans="1:36" x14ac:dyDescent="0.3">
      <c r="A38" s="191"/>
      <c r="B38" s="191"/>
      <c r="C38" s="191"/>
      <c r="D38" s="191"/>
      <c r="E38" s="191"/>
      <c r="F38" s="191"/>
      <c r="G38" s="191"/>
      <c r="H38" s="191"/>
      <c r="I38" s="191"/>
      <c r="V38" s="55"/>
      <c r="W38" s="55"/>
      <c r="X38" s="55"/>
      <c r="Y38" s="55"/>
      <c r="Z38" s="55"/>
      <c r="AA38" s="55"/>
      <c r="AB38" s="55"/>
      <c r="AC38" s="55"/>
      <c r="AD38" s="55"/>
      <c r="AE38" s="55"/>
      <c r="AF38" s="55"/>
      <c r="AG38" s="55"/>
      <c r="AH38" s="55"/>
      <c r="AI38" s="55"/>
      <c r="AJ38" s="55"/>
    </row>
    <row r="39" spans="1:36" ht="15" thickBot="1" x14ac:dyDescent="0.35">
      <c r="A39" s="54"/>
      <c r="B39" s="54"/>
      <c r="C39" s="54"/>
      <c r="D39" s="54"/>
      <c r="E39" s="54"/>
      <c r="F39" s="54"/>
      <c r="G39" s="54"/>
      <c r="H39" s="54"/>
      <c r="I39" s="54"/>
      <c r="V39" s="192" t="s">
        <v>63</v>
      </c>
      <c r="W39" s="192"/>
      <c r="X39" s="192"/>
      <c r="Y39" s="192"/>
      <c r="Z39" s="192"/>
      <c r="AA39" s="192"/>
      <c r="AB39" s="192"/>
      <c r="AC39" s="192"/>
      <c r="AD39" s="192"/>
      <c r="AE39" s="192"/>
      <c r="AF39" s="192"/>
      <c r="AG39" s="192"/>
      <c r="AH39" s="192"/>
      <c r="AI39" s="192"/>
      <c r="AJ39" s="192"/>
    </row>
    <row r="40" spans="1:36" ht="18.75" customHeight="1" thickBot="1" x14ac:dyDescent="0.35">
      <c r="A40" s="193" t="s">
        <v>34</v>
      </c>
      <c r="B40" s="194"/>
      <c r="C40" s="194"/>
      <c r="D40" s="194"/>
      <c r="E40" s="194"/>
      <c r="F40" s="194"/>
      <c r="G40" s="194"/>
      <c r="H40" s="193" t="s">
        <v>64</v>
      </c>
      <c r="I40" s="195"/>
      <c r="V40" s="192"/>
      <c r="W40" s="192"/>
      <c r="X40" s="192"/>
      <c r="Y40" s="192"/>
      <c r="Z40" s="192"/>
      <c r="AA40" s="192"/>
      <c r="AB40" s="192"/>
      <c r="AC40" s="192"/>
      <c r="AD40" s="192"/>
      <c r="AE40" s="192"/>
      <c r="AF40" s="192"/>
      <c r="AG40" s="192"/>
      <c r="AH40" s="192"/>
      <c r="AI40" s="192"/>
      <c r="AJ40" s="192"/>
    </row>
    <row r="41" spans="1:36" ht="15.6" customHeight="1" x14ac:dyDescent="0.3">
      <c r="A41" s="196" t="s">
        <v>25</v>
      </c>
      <c r="B41" s="197"/>
      <c r="C41" s="197"/>
      <c r="D41" s="197"/>
      <c r="E41" s="197"/>
      <c r="F41" s="197"/>
      <c r="G41" s="198"/>
      <c r="H41" s="199">
        <f>H19+H20+H21+H22+H23</f>
        <v>3.2500000000000001E-2</v>
      </c>
      <c r="I41" s="200"/>
      <c r="V41" s="192"/>
      <c r="W41" s="192"/>
      <c r="X41" s="192"/>
      <c r="Y41" s="192"/>
      <c r="Z41" s="192"/>
      <c r="AA41" s="192"/>
      <c r="AB41" s="192"/>
      <c r="AC41" s="192"/>
      <c r="AD41" s="192"/>
      <c r="AE41" s="192"/>
      <c r="AF41" s="192"/>
      <c r="AG41" s="192"/>
      <c r="AH41" s="192"/>
      <c r="AI41" s="192"/>
      <c r="AJ41" s="192"/>
    </row>
    <row r="42" spans="1:36" ht="15.6" x14ac:dyDescent="0.3">
      <c r="A42" s="201" t="s">
        <v>28</v>
      </c>
      <c r="B42" s="202"/>
      <c r="C42" s="202"/>
      <c r="D42" s="202"/>
      <c r="E42" s="202"/>
      <c r="F42" s="202"/>
      <c r="G42" s="203"/>
      <c r="H42" s="204">
        <f>H26</f>
        <v>4.0000000000000001E-3</v>
      </c>
      <c r="I42" s="205"/>
      <c r="V42" s="192"/>
      <c r="W42" s="192"/>
      <c r="X42" s="192"/>
      <c r="Y42" s="192"/>
      <c r="Z42" s="192"/>
      <c r="AA42" s="192"/>
      <c r="AB42" s="192"/>
      <c r="AC42" s="192"/>
      <c r="AD42" s="192"/>
      <c r="AE42" s="192"/>
      <c r="AF42" s="192"/>
      <c r="AG42" s="192"/>
      <c r="AH42" s="192"/>
      <c r="AI42" s="192"/>
      <c r="AJ42" s="192"/>
    </row>
    <row r="43" spans="1:36" ht="17.399999999999999" customHeight="1" x14ac:dyDescent="0.3">
      <c r="A43" s="201" t="s">
        <v>31</v>
      </c>
      <c r="B43" s="202"/>
      <c r="C43" s="202"/>
      <c r="D43" s="202"/>
      <c r="E43" s="202"/>
      <c r="F43" s="202"/>
      <c r="G43" s="203"/>
      <c r="H43" s="204">
        <f>H29+H28+H30</f>
        <v>1.2699999999999999E-2</v>
      </c>
      <c r="I43" s="205"/>
    </row>
    <row r="44" spans="1:36" ht="15.6" x14ac:dyDescent="0.3">
      <c r="A44" s="201" t="s">
        <v>22</v>
      </c>
      <c r="B44" s="202"/>
      <c r="C44" s="202"/>
      <c r="D44" s="202"/>
      <c r="E44" s="202"/>
      <c r="F44" s="202"/>
      <c r="G44" s="203"/>
      <c r="H44" s="204">
        <f>H27</f>
        <v>4.0000000000000001E-3</v>
      </c>
      <c r="I44" s="205"/>
    </row>
    <row r="45" spans="1:36" ht="15.75" customHeight="1" x14ac:dyDescent="0.3">
      <c r="A45" s="201" t="s">
        <v>26</v>
      </c>
      <c r="B45" s="202"/>
      <c r="C45" s="202"/>
      <c r="D45" s="202"/>
      <c r="E45" s="202"/>
      <c r="F45" s="202"/>
      <c r="G45" s="203"/>
      <c r="H45" s="204">
        <f>H24</f>
        <v>5.8999999999999999E-3</v>
      </c>
      <c r="I45" s="205"/>
    </row>
    <row r="46" spans="1:36" ht="15.6" x14ac:dyDescent="0.3">
      <c r="A46" s="201" t="s">
        <v>29</v>
      </c>
      <c r="B46" s="202"/>
      <c r="C46" s="202"/>
      <c r="D46" s="202"/>
      <c r="E46" s="202"/>
      <c r="F46" s="202"/>
      <c r="G46" s="203"/>
      <c r="H46" s="204">
        <f>I19+I20+I21+I22+I23</f>
        <v>7.3999999999999996E-2</v>
      </c>
      <c r="I46" s="205"/>
    </row>
    <row r="47" spans="1:36" ht="16.5" customHeight="1" thickBot="1" x14ac:dyDescent="0.35">
      <c r="A47" s="206" t="s">
        <v>32</v>
      </c>
      <c r="B47" s="207"/>
      <c r="C47" s="207"/>
      <c r="D47" s="207"/>
      <c r="E47" s="207"/>
      <c r="F47" s="207"/>
      <c r="G47" s="208"/>
      <c r="H47" s="209">
        <f>H31</f>
        <v>5.4499999999999993E-2</v>
      </c>
      <c r="I47" s="210"/>
    </row>
    <row r="48" spans="1:36" ht="21.6" thickBot="1" x14ac:dyDescent="0.35">
      <c r="F48" s="211" t="s">
        <v>62</v>
      </c>
      <c r="G48" s="212"/>
      <c r="H48" s="213">
        <f>H37</f>
        <v>0.20339556543627713</v>
      </c>
      <c r="I48" s="214"/>
    </row>
    <row r="49" spans="3:9" x14ac:dyDescent="0.3">
      <c r="I49" s="51"/>
    </row>
    <row r="50" spans="3:9" ht="14.25" customHeight="1" x14ac:dyDescent="0.3">
      <c r="I50" s="51"/>
    </row>
    <row r="51" spans="3:9" ht="22.5" customHeight="1" x14ac:dyDescent="0.3">
      <c r="C51" s="53"/>
      <c r="I51" s="51"/>
    </row>
    <row r="52" spans="3:9" x14ac:dyDescent="0.3">
      <c r="I52" s="51"/>
    </row>
    <row r="53" spans="3:9" x14ac:dyDescent="0.3">
      <c r="I53" s="51"/>
    </row>
    <row r="54" spans="3:9" x14ac:dyDescent="0.3">
      <c r="I54" s="51"/>
    </row>
    <row r="55" spans="3:9" x14ac:dyDescent="0.3">
      <c r="I55" s="51"/>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B17:C17"/>
    <mergeCell ref="D17:E17"/>
    <mergeCell ref="F17:G17"/>
    <mergeCell ref="H17:I17"/>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1:F55"/>
  <sheetViews>
    <sheetView view="pageBreakPreview" zoomScale="60" zoomScaleNormal="100" workbookViewId="0">
      <selection activeCell="E45" sqref="E45"/>
    </sheetView>
  </sheetViews>
  <sheetFormatPr defaultRowHeight="15.6" x14ac:dyDescent="0.3"/>
  <cols>
    <col min="1" max="1" width="12.5" style="18" customWidth="1"/>
    <col min="2" max="2" width="59.69921875" style="44" customWidth="1"/>
    <col min="3" max="3" width="12.19921875" style="18" bestFit="1" customWidth="1"/>
    <col min="4" max="4" width="15.8984375" style="18" bestFit="1" customWidth="1"/>
    <col min="5" max="5" width="12.19921875" style="18" bestFit="1" customWidth="1"/>
    <col min="6" max="6" width="15.8984375" style="18" bestFit="1" customWidth="1"/>
    <col min="7" max="257" width="8.69921875" style="18"/>
    <col min="258" max="258" width="51.3984375" style="18" customWidth="1"/>
    <col min="259" max="259" width="22" style="18" customWidth="1"/>
    <col min="260" max="260" width="22.59765625" style="18" customWidth="1"/>
    <col min="261" max="513" width="8.69921875" style="18"/>
    <col min="514" max="514" width="51.3984375" style="18" customWidth="1"/>
    <col min="515" max="515" width="22" style="18" customWidth="1"/>
    <col min="516" max="516" width="22.59765625" style="18" customWidth="1"/>
    <col min="517" max="769" width="8.69921875" style="18"/>
    <col min="770" max="770" width="51.3984375" style="18" customWidth="1"/>
    <col min="771" max="771" width="22" style="18" customWidth="1"/>
    <col min="772" max="772" width="22.59765625" style="18" customWidth="1"/>
    <col min="773" max="1025" width="8.69921875" style="18"/>
    <col min="1026" max="1026" width="51.3984375" style="18" customWidth="1"/>
    <col min="1027" max="1027" width="22" style="18" customWidth="1"/>
    <col min="1028" max="1028" width="22.59765625" style="18" customWidth="1"/>
    <col min="1029" max="1281" width="8.69921875" style="18"/>
    <col min="1282" max="1282" width="51.3984375" style="18" customWidth="1"/>
    <col min="1283" max="1283" width="22" style="18" customWidth="1"/>
    <col min="1284" max="1284" width="22.59765625" style="18" customWidth="1"/>
    <col min="1285" max="1537" width="8.69921875" style="18"/>
    <col min="1538" max="1538" width="51.3984375" style="18" customWidth="1"/>
    <col min="1539" max="1539" width="22" style="18" customWidth="1"/>
    <col min="1540" max="1540" width="22.59765625" style="18" customWidth="1"/>
    <col min="1541" max="1793" width="8.69921875" style="18"/>
    <col min="1794" max="1794" width="51.3984375" style="18" customWidth="1"/>
    <col min="1795" max="1795" width="22" style="18" customWidth="1"/>
    <col min="1796" max="1796" width="22.59765625" style="18" customWidth="1"/>
    <col min="1797" max="2049" width="8.69921875" style="18"/>
    <col min="2050" max="2050" width="51.3984375" style="18" customWidth="1"/>
    <col min="2051" max="2051" width="22" style="18" customWidth="1"/>
    <col min="2052" max="2052" width="22.59765625" style="18" customWidth="1"/>
    <col min="2053" max="2305" width="8.69921875" style="18"/>
    <col min="2306" max="2306" width="51.3984375" style="18" customWidth="1"/>
    <col min="2307" max="2307" width="22" style="18" customWidth="1"/>
    <col min="2308" max="2308" width="22.59765625" style="18" customWidth="1"/>
    <col min="2309" max="2561" width="8.69921875" style="18"/>
    <col min="2562" max="2562" width="51.3984375" style="18" customWidth="1"/>
    <col min="2563" max="2563" width="22" style="18" customWidth="1"/>
    <col min="2564" max="2564" width="22.59765625" style="18" customWidth="1"/>
    <col min="2565" max="2817" width="8.69921875" style="18"/>
    <col min="2818" max="2818" width="51.3984375" style="18" customWidth="1"/>
    <col min="2819" max="2819" width="22" style="18" customWidth="1"/>
    <col min="2820" max="2820" width="22.59765625" style="18" customWidth="1"/>
    <col min="2821" max="3073" width="8.69921875" style="18"/>
    <col min="3074" max="3074" width="51.3984375" style="18" customWidth="1"/>
    <col min="3075" max="3075" width="22" style="18" customWidth="1"/>
    <col min="3076" max="3076" width="22.59765625" style="18" customWidth="1"/>
    <col min="3077" max="3329" width="8.69921875" style="18"/>
    <col min="3330" max="3330" width="51.3984375" style="18" customWidth="1"/>
    <col min="3331" max="3331" width="22" style="18" customWidth="1"/>
    <col min="3332" max="3332" width="22.59765625" style="18" customWidth="1"/>
    <col min="3333" max="3585" width="8.69921875" style="18"/>
    <col min="3586" max="3586" width="51.3984375" style="18" customWidth="1"/>
    <col min="3587" max="3587" width="22" style="18" customWidth="1"/>
    <col min="3588" max="3588" width="22.59765625" style="18" customWidth="1"/>
    <col min="3589" max="3841" width="8.69921875" style="18"/>
    <col min="3842" max="3842" width="51.3984375" style="18" customWidth="1"/>
    <col min="3843" max="3843" width="22" style="18" customWidth="1"/>
    <col min="3844" max="3844" width="22.59765625" style="18" customWidth="1"/>
    <col min="3845" max="4097" width="8.69921875" style="18"/>
    <col min="4098" max="4098" width="51.3984375" style="18" customWidth="1"/>
    <col min="4099" max="4099" width="22" style="18" customWidth="1"/>
    <col min="4100" max="4100" width="22.59765625" style="18" customWidth="1"/>
    <col min="4101" max="4353" width="8.69921875" style="18"/>
    <col min="4354" max="4354" width="51.3984375" style="18" customWidth="1"/>
    <col min="4355" max="4355" width="22" style="18" customWidth="1"/>
    <col min="4356" max="4356" width="22.59765625" style="18" customWidth="1"/>
    <col min="4357" max="4609" width="8.69921875" style="18"/>
    <col min="4610" max="4610" width="51.3984375" style="18" customWidth="1"/>
    <col min="4611" max="4611" width="22" style="18" customWidth="1"/>
    <col min="4612" max="4612" width="22.59765625" style="18" customWidth="1"/>
    <col min="4613" max="4865" width="8.69921875" style="18"/>
    <col min="4866" max="4866" width="51.3984375" style="18" customWidth="1"/>
    <col min="4867" max="4867" width="22" style="18" customWidth="1"/>
    <col min="4868" max="4868" width="22.59765625" style="18" customWidth="1"/>
    <col min="4869" max="5121" width="8.69921875" style="18"/>
    <col min="5122" max="5122" width="51.3984375" style="18" customWidth="1"/>
    <col min="5123" max="5123" width="22" style="18" customWidth="1"/>
    <col min="5124" max="5124" width="22.59765625" style="18" customWidth="1"/>
    <col min="5125" max="5377" width="8.69921875" style="18"/>
    <col min="5378" max="5378" width="51.3984375" style="18" customWidth="1"/>
    <col min="5379" max="5379" width="22" style="18" customWidth="1"/>
    <col min="5380" max="5380" width="22.59765625" style="18" customWidth="1"/>
    <col min="5381" max="5633" width="8.69921875" style="18"/>
    <col min="5634" max="5634" width="51.3984375" style="18" customWidth="1"/>
    <col min="5635" max="5635" width="22" style="18" customWidth="1"/>
    <col min="5636" max="5636" width="22.59765625" style="18" customWidth="1"/>
    <col min="5637" max="5889" width="8.69921875" style="18"/>
    <col min="5890" max="5890" width="51.3984375" style="18" customWidth="1"/>
    <col min="5891" max="5891" width="22" style="18" customWidth="1"/>
    <col min="5892" max="5892" width="22.59765625" style="18" customWidth="1"/>
    <col min="5893" max="6145" width="8.69921875" style="18"/>
    <col min="6146" max="6146" width="51.3984375" style="18" customWidth="1"/>
    <col min="6147" max="6147" width="22" style="18" customWidth="1"/>
    <col min="6148" max="6148" width="22.59765625" style="18" customWidth="1"/>
    <col min="6149" max="6401" width="8.69921875" style="18"/>
    <col min="6402" max="6402" width="51.3984375" style="18" customWidth="1"/>
    <col min="6403" max="6403" width="22" style="18" customWidth="1"/>
    <col min="6404" max="6404" width="22.59765625" style="18" customWidth="1"/>
    <col min="6405" max="6657" width="8.69921875" style="18"/>
    <col min="6658" max="6658" width="51.3984375" style="18" customWidth="1"/>
    <col min="6659" max="6659" width="22" style="18" customWidth="1"/>
    <col min="6660" max="6660" width="22.59765625" style="18" customWidth="1"/>
    <col min="6661" max="6913" width="8.69921875" style="18"/>
    <col min="6914" max="6914" width="51.3984375" style="18" customWidth="1"/>
    <col min="6915" max="6915" width="22" style="18" customWidth="1"/>
    <col min="6916" max="6916" width="22.59765625" style="18" customWidth="1"/>
    <col min="6917" max="7169" width="8.69921875" style="18"/>
    <col min="7170" max="7170" width="51.3984375" style="18" customWidth="1"/>
    <col min="7171" max="7171" width="22" style="18" customWidth="1"/>
    <col min="7172" max="7172" width="22.59765625" style="18" customWidth="1"/>
    <col min="7173" max="7425" width="8.69921875" style="18"/>
    <col min="7426" max="7426" width="51.3984375" style="18" customWidth="1"/>
    <col min="7427" max="7427" width="22" style="18" customWidth="1"/>
    <col min="7428" max="7428" width="22.59765625" style="18" customWidth="1"/>
    <col min="7429" max="7681" width="8.69921875" style="18"/>
    <col min="7682" max="7682" width="51.3984375" style="18" customWidth="1"/>
    <col min="7683" max="7683" width="22" style="18" customWidth="1"/>
    <col min="7684" max="7684" width="22.59765625" style="18" customWidth="1"/>
    <col min="7685" max="7937" width="8.69921875" style="18"/>
    <col min="7938" max="7938" width="51.3984375" style="18" customWidth="1"/>
    <col min="7939" max="7939" width="22" style="18" customWidth="1"/>
    <col min="7940" max="7940" width="22.59765625" style="18" customWidth="1"/>
    <col min="7941" max="8193" width="8.69921875" style="18"/>
    <col min="8194" max="8194" width="51.3984375" style="18" customWidth="1"/>
    <col min="8195" max="8195" width="22" style="18" customWidth="1"/>
    <col min="8196" max="8196" width="22.59765625" style="18" customWidth="1"/>
    <col min="8197" max="8449" width="8.69921875" style="18"/>
    <col min="8450" max="8450" width="51.3984375" style="18" customWidth="1"/>
    <col min="8451" max="8451" width="22" style="18" customWidth="1"/>
    <col min="8452" max="8452" width="22.59765625" style="18" customWidth="1"/>
    <col min="8453" max="8705" width="8.69921875" style="18"/>
    <col min="8706" max="8706" width="51.3984375" style="18" customWidth="1"/>
    <col min="8707" max="8707" width="22" style="18" customWidth="1"/>
    <col min="8708" max="8708" width="22.59765625" style="18" customWidth="1"/>
    <col min="8709" max="8961" width="8.69921875" style="18"/>
    <col min="8962" max="8962" width="51.3984375" style="18" customWidth="1"/>
    <col min="8963" max="8963" width="22" style="18" customWidth="1"/>
    <col min="8964" max="8964" width="22.59765625" style="18" customWidth="1"/>
    <col min="8965" max="9217" width="8.69921875" style="18"/>
    <col min="9218" max="9218" width="51.3984375" style="18" customWidth="1"/>
    <col min="9219" max="9219" width="22" style="18" customWidth="1"/>
    <col min="9220" max="9220" width="22.59765625" style="18" customWidth="1"/>
    <col min="9221" max="9473" width="8.69921875" style="18"/>
    <col min="9474" max="9474" width="51.3984375" style="18" customWidth="1"/>
    <col min="9475" max="9475" width="22" style="18" customWidth="1"/>
    <col min="9476" max="9476" width="22.59765625" style="18" customWidth="1"/>
    <col min="9477" max="9729" width="8.69921875" style="18"/>
    <col min="9730" max="9730" width="51.3984375" style="18" customWidth="1"/>
    <col min="9731" max="9731" width="22" style="18" customWidth="1"/>
    <col min="9732" max="9732" width="22.59765625" style="18" customWidth="1"/>
    <col min="9733" max="9985" width="8.69921875" style="18"/>
    <col min="9986" max="9986" width="51.3984375" style="18" customWidth="1"/>
    <col min="9987" max="9987" width="22" style="18" customWidth="1"/>
    <col min="9988" max="9988" width="22.59765625" style="18" customWidth="1"/>
    <col min="9989" max="10241" width="8.69921875" style="18"/>
    <col min="10242" max="10242" width="51.3984375" style="18" customWidth="1"/>
    <col min="10243" max="10243" width="22" style="18" customWidth="1"/>
    <col min="10244" max="10244" width="22.59765625" style="18" customWidth="1"/>
    <col min="10245" max="10497" width="8.69921875" style="18"/>
    <col min="10498" max="10498" width="51.3984375" style="18" customWidth="1"/>
    <col min="10499" max="10499" width="22" style="18" customWidth="1"/>
    <col min="10500" max="10500" width="22.59765625" style="18" customWidth="1"/>
    <col min="10501" max="10753" width="8.69921875" style="18"/>
    <col min="10754" max="10754" width="51.3984375" style="18" customWidth="1"/>
    <col min="10755" max="10755" width="22" style="18" customWidth="1"/>
    <col min="10756" max="10756" width="22.59765625" style="18" customWidth="1"/>
    <col min="10757" max="11009" width="8.69921875" style="18"/>
    <col min="11010" max="11010" width="51.3984375" style="18" customWidth="1"/>
    <col min="11011" max="11011" width="22" style="18" customWidth="1"/>
    <col min="11012" max="11012" width="22.59765625" style="18" customWidth="1"/>
    <col min="11013" max="11265" width="8.69921875" style="18"/>
    <col min="11266" max="11266" width="51.3984375" style="18" customWidth="1"/>
    <col min="11267" max="11267" width="22" style="18" customWidth="1"/>
    <col min="11268" max="11268" width="22.59765625" style="18" customWidth="1"/>
    <col min="11269" max="11521" width="8.69921875" style="18"/>
    <col min="11522" max="11522" width="51.3984375" style="18" customWidth="1"/>
    <col min="11523" max="11523" width="22" style="18" customWidth="1"/>
    <col min="11524" max="11524" width="22.59765625" style="18" customWidth="1"/>
    <col min="11525" max="11777" width="8.69921875" style="18"/>
    <col min="11778" max="11778" width="51.3984375" style="18" customWidth="1"/>
    <col min="11779" max="11779" width="22" style="18" customWidth="1"/>
    <col min="11780" max="11780" width="22.59765625" style="18" customWidth="1"/>
    <col min="11781" max="12033" width="8.69921875" style="18"/>
    <col min="12034" max="12034" width="51.3984375" style="18" customWidth="1"/>
    <col min="12035" max="12035" width="22" style="18" customWidth="1"/>
    <col min="12036" max="12036" width="22.59765625" style="18" customWidth="1"/>
    <col min="12037" max="12289" width="8.69921875" style="18"/>
    <col min="12290" max="12290" width="51.3984375" style="18" customWidth="1"/>
    <col min="12291" max="12291" width="22" style="18" customWidth="1"/>
    <col min="12292" max="12292" width="22.59765625" style="18" customWidth="1"/>
    <col min="12293" max="12545" width="8.69921875" style="18"/>
    <col min="12546" max="12546" width="51.3984375" style="18" customWidth="1"/>
    <col min="12547" max="12547" width="22" style="18" customWidth="1"/>
    <col min="12548" max="12548" width="22.59765625" style="18" customWidth="1"/>
    <col min="12549" max="12801" width="8.69921875" style="18"/>
    <col min="12802" max="12802" width="51.3984375" style="18" customWidth="1"/>
    <col min="12803" max="12803" width="22" style="18" customWidth="1"/>
    <col min="12804" max="12804" width="22.59765625" style="18" customWidth="1"/>
    <col min="12805" max="13057" width="8.69921875" style="18"/>
    <col min="13058" max="13058" width="51.3984375" style="18" customWidth="1"/>
    <col min="13059" max="13059" width="22" style="18" customWidth="1"/>
    <col min="13060" max="13060" width="22.59765625" style="18" customWidth="1"/>
    <col min="13061" max="13313" width="8.69921875" style="18"/>
    <col min="13314" max="13314" width="51.3984375" style="18" customWidth="1"/>
    <col min="13315" max="13315" width="22" style="18" customWidth="1"/>
    <col min="13316" max="13316" width="22.59765625" style="18" customWidth="1"/>
    <col min="13317" max="13569" width="8.69921875" style="18"/>
    <col min="13570" max="13570" width="51.3984375" style="18" customWidth="1"/>
    <col min="13571" max="13571" width="22" style="18" customWidth="1"/>
    <col min="13572" max="13572" width="22.59765625" style="18" customWidth="1"/>
    <col min="13573" max="13825" width="8.69921875" style="18"/>
    <col min="13826" max="13826" width="51.3984375" style="18" customWidth="1"/>
    <col min="13827" max="13827" width="22" style="18" customWidth="1"/>
    <col min="13828" max="13828" width="22.59765625" style="18" customWidth="1"/>
    <col min="13829" max="14081" width="8.69921875" style="18"/>
    <col min="14082" max="14082" width="51.3984375" style="18" customWidth="1"/>
    <col min="14083" max="14083" width="22" style="18" customWidth="1"/>
    <col min="14084" max="14084" width="22.59765625" style="18" customWidth="1"/>
    <col min="14085" max="14337" width="8.69921875" style="18"/>
    <col min="14338" max="14338" width="51.3984375" style="18" customWidth="1"/>
    <col min="14339" max="14339" width="22" style="18" customWidth="1"/>
    <col min="14340" max="14340" width="22.59765625" style="18" customWidth="1"/>
    <col min="14341" max="14593" width="8.69921875" style="18"/>
    <col min="14594" max="14594" width="51.3984375" style="18" customWidth="1"/>
    <col min="14595" max="14595" width="22" style="18" customWidth="1"/>
    <col min="14596" max="14596" width="22.59765625" style="18" customWidth="1"/>
    <col min="14597" max="14849" width="8.69921875" style="18"/>
    <col min="14850" max="14850" width="51.3984375" style="18" customWidth="1"/>
    <col min="14851" max="14851" width="22" style="18" customWidth="1"/>
    <col min="14852" max="14852" width="22.59765625" style="18" customWidth="1"/>
    <col min="14853" max="15105" width="8.69921875" style="18"/>
    <col min="15106" max="15106" width="51.3984375" style="18" customWidth="1"/>
    <col min="15107" max="15107" width="22" style="18" customWidth="1"/>
    <col min="15108" max="15108" width="22.59765625" style="18" customWidth="1"/>
    <col min="15109" max="15361" width="8.69921875" style="18"/>
    <col min="15362" max="15362" width="51.3984375" style="18" customWidth="1"/>
    <col min="15363" max="15363" width="22" style="18" customWidth="1"/>
    <col min="15364" max="15364" width="22.59765625" style="18" customWidth="1"/>
    <col min="15365" max="15617" width="8.69921875" style="18"/>
    <col min="15618" max="15618" width="51.3984375" style="18" customWidth="1"/>
    <col min="15619" max="15619" width="22" style="18" customWidth="1"/>
    <col min="15620" max="15620" width="22.59765625" style="18" customWidth="1"/>
    <col min="15621" max="15873" width="8.69921875" style="18"/>
    <col min="15874" max="15874" width="51.3984375" style="18" customWidth="1"/>
    <col min="15875" max="15875" width="22" style="18" customWidth="1"/>
    <col min="15876" max="15876" width="22.59765625" style="18" customWidth="1"/>
    <col min="15877" max="16129" width="8.69921875" style="18"/>
    <col min="16130" max="16130" width="51.3984375" style="18" customWidth="1"/>
    <col min="16131" max="16131" width="22" style="18" customWidth="1"/>
    <col min="16132" max="16132" width="22.59765625" style="18" customWidth="1"/>
    <col min="16133" max="16384" width="8.69921875" style="18"/>
  </cols>
  <sheetData>
    <row r="1" spans="1:6" x14ac:dyDescent="0.3">
      <c r="A1" s="215"/>
      <c r="B1" s="215"/>
      <c r="C1" s="215"/>
      <c r="D1" s="215"/>
      <c r="E1" s="215"/>
      <c r="F1" s="215"/>
    </row>
    <row r="2" spans="1:6" x14ac:dyDescent="0.3">
      <c r="A2" s="215"/>
      <c r="B2" s="215"/>
      <c r="C2" s="215"/>
      <c r="D2" s="215"/>
      <c r="E2" s="215"/>
      <c r="F2" s="215"/>
    </row>
    <row r="3" spans="1:6" x14ac:dyDescent="0.3">
      <c r="A3" s="217" t="s">
        <v>65</v>
      </c>
      <c r="B3" s="217"/>
      <c r="C3" s="217"/>
      <c r="D3" s="217"/>
      <c r="E3" s="217"/>
      <c r="F3" s="217"/>
    </row>
    <row r="4" spans="1:6" x14ac:dyDescent="0.3">
      <c r="A4" s="216"/>
      <c r="B4" s="216"/>
      <c r="C4" s="216"/>
      <c r="D4" s="216"/>
      <c r="E4" s="216"/>
      <c r="F4" s="216"/>
    </row>
    <row r="5" spans="1:6" x14ac:dyDescent="0.3">
      <c r="A5" s="218" t="s">
        <v>66</v>
      </c>
      <c r="B5" s="219" t="s">
        <v>34</v>
      </c>
      <c r="C5" s="221" t="s">
        <v>67</v>
      </c>
      <c r="D5" s="221" t="s">
        <v>68</v>
      </c>
      <c r="E5" s="221" t="s">
        <v>67</v>
      </c>
      <c r="F5" s="221" t="s">
        <v>68</v>
      </c>
    </row>
    <row r="6" spans="1:6" x14ac:dyDescent="0.3">
      <c r="A6" s="218"/>
      <c r="B6" s="220"/>
      <c r="C6" s="221"/>
      <c r="D6" s="221"/>
      <c r="E6" s="221"/>
      <c r="F6" s="221"/>
    </row>
    <row r="7" spans="1:6" x14ac:dyDescent="0.3">
      <c r="A7" s="223" t="s">
        <v>69</v>
      </c>
      <c r="B7" s="224"/>
      <c r="C7" s="224" t="s">
        <v>70</v>
      </c>
      <c r="D7" s="225"/>
      <c r="E7" s="224" t="s">
        <v>71</v>
      </c>
      <c r="F7" s="225"/>
    </row>
    <row r="8" spans="1:6" x14ac:dyDescent="0.3">
      <c r="A8" s="19" t="s">
        <v>72</v>
      </c>
      <c r="B8" s="20" t="s">
        <v>73</v>
      </c>
      <c r="C8" s="21">
        <v>0</v>
      </c>
      <c r="D8" s="21">
        <v>0</v>
      </c>
      <c r="E8" s="21">
        <v>0.2</v>
      </c>
      <c r="F8" s="21">
        <v>0.2</v>
      </c>
    </row>
    <row r="9" spans="1:6" x14ac:dyDescent="0.3">
      <c r="A9" s="22" t="s">
        <v>74</v>
      </c>
      <c r="B9" s="23" t="s">
        <v>75</v>
      </c>
      <c r="C9" s="24">
        <v>1.4999999999999999E-2</v>
      </c>
      <c r="D9" s="24">
        <v>1.4999999999999999E-2</v>
      </c>
      <c r="E9" s="24">
        <v>1.4999999999999999E-2</v>
      </c>
      <c r="F9" s="24">
        <v>1.4999999999999999E-2</v>
      </c>
    </row>
    <row r="10" spans="1:6" x14ac:dyDescent="0.3">
      <c r="A10" s="25" t="s">
        <v>76</v>
      </c>
      <c r="B10" s="23" t="s">
        <v>77</v>
      </c>
      <c r="C10" s="24">
        <v>0.01</v>
      </c>
      <c r="D10" s="24">
        <v>0.01</v>
      </c>
      <c r="E10" s="24">
        <v>0.01</v>
      </c>
      <c r="F10" s="24">
        <v>0.01</v>
      </c>
    </row>
    <row r="11" spans="1:6" x14ac:dyDescent="0.3">
      <c r="A11" s="22" t="s">
        <v>78</v>
      </c>
      <c r="B11" s="23" t="s">
        <v>79</v>
      </c>
      <c r="C11" s="24">
        <v>2E-3</v>
      </c>
      <c r="D11" s="24">
        <v>2E-3</v>
      </c>
      <c r="E11" s="24">
        <v>2E-3</v>
      </c>
      <c r="F11" s="24">
        <v>2E-3</v>
      </c>
    </row>
    <row r="12" spans="1:6" x14ac:dyDescent="0.3">
      <c r="A12" s="25" t="s">
        <v>80</v>
      </c>
      <c r="B12" s="23" t="s">
        <v>81</v>
      </c>
      <c r="C12" s="24">
        <v>6.0000000000000001E-3</v>
      </c>
      <c r="D12" s="24">
        <v>6.0000000000000001E-3</v>
      </c>
      <c r="E12" s="24">
        <v>6.0000000000000001E-3</v>
      </c>
      <c r="F12" s="24">
        <v>6.0000000000000001E-3</v>
      </c>
    </row>
    <row r="13" spans="1:6" x14ac:dyDescent="0.3">
      <c r="A13" s="22" t="s">
        <v>82</v>
      </c>
      <c r="B13" s="23" t="s">
        <v>83</v>
      </c>
      <c r="C13" s="24">
        <v>2.5000000000000001E-2</v>
      </c>
      <c r="D13" s="24">
        <v>2.5000000000000001E-2</v>
      </c>
      <c r="E13" s="24">
        <v>2.5000000000000001E-2</v>
      </c>
      <c r="F13" s="24">
        <v>2.5000000000000001E-2</v>
      </c>
    </row>
    <row r="14" spans="1:6" x14ac:dyDescent="0.3">
      <c r="A14" s="25" t="s">
        <v>84</v>
      </c>
      <c r="B14" s="23" t="s">
        <v>85</v>
      </c>
      <c r="C14" s="24">
        <v>0.03</v>
      </c>
      <c r="D14" s="24">
        <v>0.03</v>
      </c>
      <c r="E14" s="24">
        <v>0.03</v>
      </c>
      <c r="F14" s="24">
        <v>0.03</v>
      </c>
    </row>
    <row r="15" spans="1:6" x14ac:dyDescent="0.3">
      <c r="A15" s="22" t="s">
        <v>86</v>
      </c>
      <c r="B15" s="23" t="s">
        <v>87</v>
      </c>
      <c r="C15" s="24">
        <v>0.08</v>
      </c>
      <c r="D15" s="24">
        <v>0.08</v>
      </c>
      <c r="E15" s="24">
        <v>0.08</v>
      </c>
      <c r="F15" s="24">
        <v>0.08</v>
      </c>
    </row>
    <row r="16" spans="1:6" x14ac:dyDescent="0.3">
      <c r="A16" s="22" t="s">
        <v>88</v>
      </c>
      <c r="B16" s="23" t="s">
        <v>89</v>
      </c>
      <c r="C16" s="24">
        <v>0</v>
      </c>
      <c r="D16" s="24">
        <v>0</v>
      </c>
      <c r="E16" s="24">
        <v>0</v>
      </c>
      <c r="F16" s="24">
        <v>0</v>
      </c>
    </row>
    <row r="17" spans="1:6" x14ac:dyDescent="0.3">
      <c r="A17" s="26" t="s">
        <v>90</v>
      </c>
      <c r="B17" s="27" t="s">
        <v>91</v>
      </c>
      <c r="C17" s="28">
        <f>SUM(C8:C16)</f>
        <v>0.16799999999999998</v>
      </c>
      <c r="D17" s="29">
        <f>SUM(D8:D16)</f>
        <v>0.16799999999999998</v>
      </c>
      <c r="E17" s="28">
        <f>SUM(E8:E16)</f>
        <v>0.36800000000000005</v>
      </c>
      <c r="F17" s="29">
        <f>SUM(F8:F16)</f>
        <v>0.36800000000000005</v>
      </c>
    </row>
    <row r="18" spans="1:6" x14ac:dyDescent="0.3">
      <c r="A18" s="223" t="s">
        <v>92</v>
      </c>
      <c r="B18" s="224"/>
      <c r="C18" s="224"/>
      <c r="D18" s="225"/>
      <c r="E18" s="112"/>
      <c r="F18" s="112"/>
    </row>
    <row r="19" spans="1:6" x14ac:dyDescent="0.3">
      <c r="A19" s="25" t="s">
        <v>93</v>
      </c>
      <c r="B19" s="23" t="s">
        <v>94</v>
      </c>
      <c r="C19" s="21">
        <v>0.17810000000000001</v>
      </c>
      <c r="D19" s="21">
        <v>0</v>
      </c>
      <c r="E19" s="21">
        <v>0.17810000000000001</v>
      </c>
      <c r="F19" s="21">
        <v>0</v>
      </c>
    </row>
    <row r="20" spans="1:6" x14ac:dyDescent="0.3">
      <c r="A20" s="25" t="s">
        <v>95</v>
      </c>
      <c r="B20" s="23" t="s">
        <v>96</v>
      </c>
      <c r="C20" s="24">
        <v>3.95E-2</v>
      </c>
      <c r="D20" s="24">
        <v>0</v>
      </c>
      <c r="E20" s="24">
        <v>3.95E-2</v>
      </c>
      <c r="F20" s="24">
        <v>0</v>
      </c>
    </row>
    <row r="21" spans="1:6" x14ac:dyDescent="0.3">
      <c r="A21" s="25" t="s">
        <v>97</v>
      </c>
      <c r="B21" s="23" t="s">
        <v>98</v>
      </c>
      <c r="C21" s="24">
        <v>8.5000000000000006E-3</v>
      </c>
      <c r="D21" s="24">
        <v>6.6E-3</v>
      </c>
      <c r="E21" s="24">
        <v>8.5000000000000006E-3</v>
      </c>
      <c r="F21" s="24">
        <v>6.6E-3</v>
      </c>
    </row>
    <row r="22" spans="1:6" x14ac:dyDescent="0.3">
      <c r="A22" s="25" t="s">
        <v>99</v>
      </c>
      <c r="B22" s="23" t="s">
        <v>100</v>
      </c>
      <c r="C22" s="24">
        <v>0.1077</v>
      </c>
      <c r="D22" s="24">
        <v>8.3299999999999999E-2</v>
      </c>
      <c r="E22" s="24">
        <v>0.1077</v>
      </c>
      <c r="F22" s="24">
        <v>8.3299999999999999E-2</v>
      </c>
    </row>
    <row r="23" spans="1:6" x14ac:dyDescent="0.3">
      <c r="A23" s="25" t="s">
        <v>101</v>
      </c>
      <c r="B23" s="23" t="s">
        <v>102</v>
      </c>
      <c r="C23" s="24">
        <v>6.9999999999999999E-4</v>
      </c>
      <c r="D23" s="24">
        <v>5.9999999999999995E-4</v>
      </c>
      <c r="E23" s="24">
        <v>6.9999999999999999E-4</v>
      </c>
      <c r="F23" s="24">
        <v>5.9999999999999995E-4</v>
      </c>
    </row>
    <row r="24" spans="1:6" x14ac:dyDescent="0.3">
      <c r="A24" s="25" t="s">
        <v>103</v>
      </c>
      <c r="B24" s="23" t="s">
        <v>104</v>
      </c>
      <c r="C24" s="24">
        <v>7.1999999999999998E-3</v>
      </c>
      <c r="D24" s="24">
        <v>5.5999999999999999E-3</v>
      </c>
      <c r="E24" s="24">
        <v>7.1999999999999998E-3</v>
      </c>
      <c r="F24" s="24">
        <v>5.5999999999999999E-3</v>
      </c>
    </row>
    <row r="25" spans="1:6" x14ac:dyDescent="0.3">
      <c r="A25" s="25" t="s">
        <v>105</v>
      </c>
      <c r="B25" s="23" t="s">
        <v>106</v>
      </c>
      <c r="C25" s="24">
        <v>1.1599999999999999E-2</v>
      </c>
      <c r="D25" s="24">
        <v>0</v>
      </c>
      <c r="E25" s="24">
        <v>1.1599999999999999E-2</v>
      </c>
      <c r="F25" s="24">
        <v>0</v>
      </c>
    </row>
    <row r="26" spans="1:6" x14ac:dyDescent="0.3">
      <c r="A26" s="25" t="s">
        <v>107</v>
      </c>
      <c r="B26" s="23" t="s">
        <v>108</v>
      </c>
      <c r="C26" s="24">
        <v>1E-3</v>
      </c>
      <c r="D26" s="24">
        <v>8.0000000000000004E-4</v>
      </c>
      <c r="E26" s="24">
        <v>1E-3</v>
      </c>
      <c r="F26" s="24">
        <v>8.0000000000000004E-4</v>
      </c>
    </row>
    <row r="27" spans="1:6" x14ac:dyDescent="0.3">
      <c r="A27" s="25" t="s">
        <v>109</v>
      </c>
      <c r="B27" s="23" t="s">
        <v>110</v>
      </c>
      <c r="C27" s="24">
        <v>8.5699999999999998E-2</v>
      </c>
      <c r="D27" s="24">
        <v>6.6299999999999998E-2</v>
      </c>
      <c r="E27" s="24">
        <v>8.5699999999999998E-2</v>
      </c>
      <c r="F27" s="24">
        <v>6.6299999999999998E-2</v>
      </c>
    </row>
    <row r="28" spans="1:6" x14ac:dyDescent="0.3">
      <c r="A28" s="25" t="s">
        <v>111</v>
      </c>
      <c r="B28" s="23" t="s">
        <v>112</v>
      </c>
      <c r="C28" s="24">
        <v>2.9999999999999997E-4</v>
      </c>
      <c r="D28" s="24">
        <v>2.0000000000000001E-4</v>
      </c>
      <c r="E28" s="24">
        <v>2.9999999999999997E-4</v>
      </c>
      <c r="F28" s="24">
        <v>2.0000000000000001E-4</v>
      </c>
    </row>
    <row r="29" spans="1:6" x14ac:dyDescent="0.3">
      <c r="A29" s="26" t="s">
        <v>113</v>
      </c>
      <c r="B29" s="27" t="s">
        <v>114</v>
      </c>
      <c r="C29" s="28">
        <f>SUM(C19:C28)</f>
        <v>0.44030000000000002</v>
      </c>
      <c r="D29" s="29">
        <f>SUM(D19:D28)</f>
        <v>0.16339999999999999</v>
      </c>
      <c r="E29" s="28">
        <f>SUM(E19:E28)</f>
        <v>0.44030000000000002</v>
      </c>
      <c r="F29" s="29">
        <f>SUM(F19:F28)</f>
        <v>0.16339999999999999</v>
      </c>
    </row>
    <row r="30" spans="1:6" x14ac:dyDescent="0.3">
      <c r="A30" s="223" t="s">
        <v>115</v>
      </c>
      <c r="B30" s="224"/>
      <c r="C30" s="224"/>
      <c r="D30" s="225"/>
      <c r="E30" s="112"/>
      <c r="F30" s="112"/>
    </row>
    <row r="31" spans="1:6" x14ac:dyDescent="0.3">
      <c r="A31" s="30" t="s">
        <v>116</v>
      </c>
      <c r="B31" s="31" t="s">
        <v>117</v>
      </c>
      <c r="C31" s="32">
        <v>5.21E-2</v>
      </c>
      <c r="D31" s="32">
        <v>4.0300000000000002E-2</v>
      </c>
      <c r="E31" s="32">
        <v>5.21E-2</v>
      </c>
      <c r="F31" s="32">
        <v>4.0300000000000002E-2</v>
      </c>
    </row>
    <row r="32" spans="1:6" x14ac:dyDescent="0.3">
      <c r="A32" s="30" t="s">
        <v>118</v>
      </c>
      <c r="B32" s="31" t="s">
        <v>119</v>
      </c>
      <c r="C32" s="32">
        <v>1.1999999999999999E-3</v>
      </c>
      <c r="D32" s="32">
        <v>8.9999999999999998E-4</v>
      </c>
      <c r="E32" s="32">
        <v>1.1999999999999999E-3</v>
      </c>
      <c r="F32" s="32">
        <v>8.9999999999999998E-4</v>
      </c>
    </row>
    <row r="33" spans="1:6" x14ac:dyDescent="0.3">
      <c r="A33" s="30" t="s">
        <v>120</v>
      </c>
      <c r="B33" s="31" t="s">
        <v>121</v>
      </c>
      <c r="C33" s="32">
        <v>4.7899999999999998E-2</v>
      </c>
      <c r="D33" s="32">
        <v>3.7100000000000001E-2</v>
      </c>
      <c r="E33" s="32">
        <v>4.7899999999999998E-2</v>
      </c>
      <c r="F33" s="32">
        <v>3.7100000000000001E-2</v>
      </c>
    </row>
    <row r="34" spans="1:6" x14ac:dyDescent="0.3">
      <c r="A34" s="30" t="s">
        <v>122</v>
      </c>
      <c r="B34" s="31" t="s">
        <v>123</v>
      </c>
      <c r="C34" s="32">
        <v>3.8100000000000002E-2</v>
      </c>
      <c r="D34" s="32">
        <v>2.9499999999999998E-2</v>
      </c>
      <c r="E34" s="32">
        <v>3.8100000000000002E-2</v>
      </c>
      <c r="F34" s="32">
        <v>2.9499999999999998E-2</v>
      </c>
    </row>
    <row r="35" spans="1:6" x14ac:dyDescent="0.3">
      <c r="A35" s="30" t="s">
        <v>124</v>
      </c>
      <c r="B35" s="31" t="s">
        <v>125</v>
      </c>
      <c r="C35" s="32">
        <v>4.4000000000000003E-3</v>
      </c>
      <c r="D35" s="32">
        <v>3.3999999999999998E-3</v>
      </c>
      <c r="E35" s="32">
        <v>4.4000000000000003E-3</v>
      </c>
      <c r="F35" s="32">
        <v>3.3999999999999998E-3</v>
      </c>
    </row>
    <row r="36" spans="1:6" x14ac:dyDescent="0.3">
      <c r="A36" s="26" t="s">
        <v>126</v>
      </c>
      <c r="B36" s="27" t="s">
        <v>127</v>
      </c>
      <c r="C36" s="28">
        <f>SUM(C31:C35)</f>
        <v>0.14369999999999999</v>
      </c>
      <c r="D36" s="29">
        <f>SUM(D31:D35)</f>
        <v>0.11120000000000001</v>
      </c>
      <c r="E36" s="28">
        <f>SUM(E31:E35)</f>
        <v>0.14369999999999999</v>
      </c>
      <c r="F36" s="29">
        <f>SUM(F31:F35)</f>
        <v>0.11120000000000001</v>
      </c>
    </row>
    <row r="37" spans="1:6" x14ac:dyDescent="0.3">
      <c r="A37" s="223" t="s">
        <v>128</v>
      </c>
      <c r="B37" s="224"/>
      <c r="C37" s="224"/>
      <c r="D37" s="225"/>
      <c r="E37" s="112"/>
      <c r="F37" s="112"/>
    </row>
    <row r="38" spans="1:6" x14ac:dyDescent="0.3">
      <c r="A38" s="30" t="s">
        <v>129</v>
      </c>
      <c r="B38" s="33" t="s">
        <v>130</v>
      </c>
      <c r="C38" s="32">
        <v>7.3999999999999996E-2</v>
      </c>
      <c r="D38" s="32">
        <v>2.75E-2</v>
      </c>
      <c r="E38" s="32">
        <v>0.16200000000000001</v>
      </c>
      <c r="F38" s="32">
        <v>6.0100000000000001E-2</v>
      </c>
    </row>
    <row r="39" spans="1:6" ht="31.2" x14ac:dyDescent="0.3">
      <c r="A39" s="34" t="s">
        <v>131</v>
      </c>
      <c r="B39" s="35" t="s">
        <v>132</v>
      </c>
      <c r="C39" s="36">
        <v>4.4000000000000003E-3</v>
      </c>
      <c r="D39" s="36">
        <v>3.3999999999999998E-3</v>
      </c>
      <c r="E39" s="36">
        <v>4.5999999999999999E-3</v>
      </c>
      <c r="F39" s="36">
        <v>3.5999999999999999E-3</v>
      </c>
    </row>
    <row r="40" spans="1:6" x14ac:dyDescent="0.3">
      <c r="A40" s="37" t="s">
        <v>133</v>
      </c>
      <c r="B40" s="27" t="s">
        <v>134</v>
      </c>
      <c r="C40" s="28">
        <f>C38+C39</f>
        <v>7.8399999999999997E-2</v>
      </c>
      <c r="D40" s="38">
        <f>D38+D39</f>
        <v>3.09E-2</v>
      </c>
      <c r="E40" s="28">
        <f>E38+E39</f>
        <v>0.1666</v>
      </c>
      <c r="F40" s="38">
        <f>F38+F39</f>
        <v>6.3700000000000007E-2</v>
      </c>
    </row>
    <row r="41" spans="1:6" x14ac:dyDescent="0.3">
      <c r="A41" s="223" t="s">
        <v>135</v>
      </c>
      <c r="B41" s="224"/>
      <c r="C41" s="224"/>
      <c r="D41" s="225"/>
      <c r="E41" s="112"/>
      <c r="F41" s="112"/>
    </row>
    <row r="42" spans="1:6" x14ac:dyDescent="0.3">
      <c r="A42" s="34" t="s">
        <v>131</v>
      </c>
      <c r="B42" s="35" t="s">
        <v>136</v>
      </c>
      <c r="C42" s="36">
        <v>0</v>
      </c>
      <c r="D42" s="36">
        <v>0</v>
      </c>
      <c r="E42" s="36">
        <v>0</v>
      </c>
      <c r="F42" s="36">
        <v>0</v>
      </c>
    </row>
    <row r="43" spans="1:6" x14ac:dyDescent="0.3">
      <c r="A43" s="37" t="s">
        <v>133</v>
      </c>
      <c r="B43" s="27" t="s">
        <v>134</v>
      </c>
      <c r="C43" s="28">
        <f>C42</f>
        <v>0</v>
      </c>
      <c r="D43" s="38">
        <f>D42</f>
        <v>0</v>
      </c>
      <c r="E43" s="28">
        <f>E42</f>
        <v>0</v>
      </c>
      <c r="F43" s="38">
        <f>F42</f>
        <v>0</v>
      </c>
    </row>
    <row r="44" spans="1:6" x14ac:dyDescent="0.3">
      <c r="A44" s="226" t="s">
        <v>137</v>
      </c>
      <c r="B44" s="227"/>
      <c r="C44" s="38">
        <f>C17+C29+C36+C40+C43</f>
        <v>0.83040000000000003</v>
      </c>
      <c r="D44" s="38">
        <f>D17+D29+D36+D40+D43</f>
        <v>0.47349999999999998</v>
      </c>
      <c r="E44" s="38">
        <f>E17+E29+E36+E40+E43</f>
        <v>1.1186</v>
      </c>
      <c r="F44" s="38">
        <f>F17+F29+F36+F40+F43</f>
        <v>0.70630000000000004</v>
      </c>
    </row>
    <row r="45" spans="1:6" x14ac:dyDescent="0.3">
      <c r="A45" s="39" t="s">
        <v>138</v>
      </c>
      <c r="B45" s="40"/>
      <c r="C45" s="40"/>
      <c r="D45" s="41"/>
      <c r="E45" s="40"/>
      <c r="F45" s="41"/>
    </row>
    <row r="46" spans="1:6" x14ac:dyDescent="0.3">
      <c r="A46" s="228" t="s">
        <v>139</v>
      </c>
      <c r="B46" s="228"/>
      <c r="C46" s="228"/>
      <c r="D46" s="228"/>
      <c r="E46" s="112"/>
      <c r="F46" s="112"/>
    </row>
    <row r="47" spans="1:6" x14ac:dyDescent="0.3">
      <c r="A47" s="228"/>
      <c r="B47" s="228"/>
      <c r="C47" s="228"/>
      <c r="D47" s="228"/>
      <c r="E47" s="112"/>
      <c r="F47" s="112"/>
    </row>
    <row r="48" spans="1:6" x14ac:dyDescent="0.3">
      <c r="A48" s="42"/>
      <c r="B48" s="43"/>
      <c r="C48" s="42"/>
      <c r="D48" s="42"/>
      <c r="E48" s="42"/>
      <c r="F48" s="42"/>
    </row>
    <row r="49" spans="1:4" x14ac:dyDescent="0.3">
      <c r="A49" s="222"/>
      <c r="B49" s="222"/>
      <c r="C49" s="222"/>
      <c r="D49" s="222"/>
    </row>
    <row r="50" spans="1:4" x14ac:dyDescent="0.3">
      <c r="A50" s="222"/>
      <c r="B50" s="222"/>
      <c r="C50" s="222"/>
      <c r="D50" s="222"/>
    </row>
    <row r="55" spans="1:4" ht="18" customHeight="1" x14ac:dyDescent="0.3"/>
  </sheetData>
  <mergeCells count="20">
    <mergeCell ref="A50:D50"/>
    <mergeCell ref="A49:D49"/>
    <mergeCell ref="C5:C6"/>
    <mergeCell ref="D5:D6"/>
    <mergeCell ref="E5:E6"/>
    <mergeCell ref="A30:D30"/>
    <mergeCell ref="A37:D37"/>
    <mergeCell ref="A41:D41"/>
    <mergeCell ref="A44:B44"/>
    <mergeCell ref="A46:D47"/>
    <mergeCell ref="A7:B7"/>
    <mergeCell ref="C7:D7"/>
    <mergeCell ref="E7:F7"/>
    <mergeCell ref="A18:D18"/>
    <mergeCell ref="A1:F2"/>
    <mergeCell ref="A4:F4"/>
    <mergeCell ref="A3:F3"/>
    <mergeCell ref="A5:A6"/>
    <mergeCell ref="B5:B6"/>
    <mergeCell ref="F5:F6"/>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11</vt:i4>
      </vt:variant>
    </vt:vector>
  </HeadingPairs>
  <TitlesOfParts>
    <vt:vector size="21" baseType="lpstr">
      <vt:lpstr>CAPA</vt:lpstr>
      <vt:lpstr>Resumo do Orçamento</vt:lpstr>
      <vt:lpstr>Orçamento Sintético</vt:lpstr>
      <vt:lpstr>Orçamento Analítico</vt:lpstr>
      <vt:lpstr>Composições Auxiliares </vt:lpstr>
      <vt:lpstr>Curva ABC de Serviços</vt:lpstr>
      <vt:lpstr>Cronograma</vt:lpstr>
      <vt:lpstr>BDI </vt:lpstr>
      <vt:lpstr>Encargos Sociais</vt:lpstr>
      <vt:lpstr>Orçamento Sintético (2)</vt:lpstr>
      <vt:lpstr>CAPA!Area_de_impressao</vt:lpstr>
      <vt:lpstr>'Composições Auxiliares '!Area_de_impressao</vt:lpstr>
      <vt:lpstr>Cronograma!Area_de_impressao</vt:lpstr>
      <vt:lpstr>'Curva ABC de Serviços'!Area_de_impressao</vt:lpstr>
      <vt:lpstr>'Encargos Sociais'!Area_de_impressao</vt:lpstr>
      <vt:lpstr>'Orçamento Analítico'!Area_de_impressao</vt:lpstr>
      <vt:lpstr>'Orçamento Sintético'!Area_de_impressao</vt:lpstr>
      <vt:lpstr>'Orçamento Sintético (2)'!Area_de_impressao</vt:lpstr>
      <vt:lpstr>'Resumo do Orçamento'!Area_de_impressao</vt:lpstr>
      <vt:lpstr>'Curva ABC de Serviços'!Titulos_de_impressao</vt:lpstr>
      <vt:lpstr>'Orçamento Sintético (2)'!Titulos_de_impressao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Carlos Danilo Santana Farias</cp:lastModifiedBy>
  <cp:revision>0</cp:revision>
  <cp:lastPrinted>2022-03-10T15:36:52Z</cp:lastPrinted>
  <dcterms:created xsi:type="dcterms:W3CDTF">2021-06-30T20:17:15Z</dcterms:created>
  <dcterms:modified xsi:type="dcterms:W3CDTF">2022-03-10T15:37:28Z</dcterms:modified>
</cp:coreProperties>
</file>